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CHANA SARIRA" sheetId="1" r:id="rId4"/>
    <sheet state="visible" name="Sheet2" sheetId="2" r:id="rId5"/>
    <sheet state="visible" name="KRIYA SARIRA" sheetId="3" r:id="rId6"/>
    <sheet state="visible" name="SAMHITA ADHYAYANA 1" sheetId="4" r:id="rId7"/>
    <sheet state="visible" name="SANSKRIT" sheetId="5" r:id="rId8"/>
    <sheet state="visible" name="PADARTHA VIJNANA" sheetId="6" r:id="rId9"/>
  </sheets>
  <definedNames/>
  <calcPr/>
  <extLst>
    <ext uri="GoogleSheetsCustomDataVersion2">
      <go:sheetsCustomData xmlns:go="http://customooxmlschemas.google.com/" r:id="rId10" roundtripDataChecksum="6ZbNcUKEVkH7vUyNjcs8qIJuu3A69DTFZ/PT0wHWe6Q="/>
    </ext>
  </extLst>
</workbook>
</file>

<file path=xl/sharedStrings.xml><?xml version="1.0" encoding="utf-8"?>
<sst xmlns="http://schemas.openxmlformats.org/spreadsheetml/2006/main" count="828" uniqueCount="89">
  <si>
    <t>AYURVEDA COLLEGE COIMBATORE</t>
  </si>
  <si>
    <t>1st BAMS Jr. ATTENDANCE 2024</t>
  </si>
  <si>
    <t>S.NO</t>
  </si>
  <si>
    <t>NAME</t>
  </si>
  <si>
    <t>DECEMBER</t>
  </si>
  <si>
    <t>Theory LH</t>
  </si>
  <si>
    <t>Theory NLH</t>
  </si>
  <si>
    <t>Practical NLH</t>
  </si>
  <si>
    <t>CUMULATIVE THEORY</t>
  </si>
  <si>
    <t>CUMILATIVE PRACTICAL</t>
  </si>
  <si>
    <t>CUMULATIVE PERCENTGE THEORY</t>
  </si>
  <si>
    <t>CUMULATIVE PERCENT PRACTICAL</t>
  </si>
  <si>
    <t>CUMULATIVE THEORY LH</t>
  </si>
  <si>
    <t>CUMULATIVE THEORY NLH</t>
  </si>
  <si>
    <t>CUMULATIVE PRACTICAL</t>
  </si>
  <si>
    <t xml:space="preserve">CUMULATIVE TOTAL </t>
  </si>
  <si>
    <t>CUMILATIVE PERCENTAGE</t>
  </si>
  <si>
    <t>CUMILATIVE THEORY LH</t>
  </si>
  <si>
    <t>CUMULATIVE PERCENTAGE</t>
  </si>
  <si>
    <t>NLH + PR</t>
  </si>
  <si>
    <t>NLH+ PR%</t>
  </si>
  <si>
    <t>THEORY %</t>
  </si>
  <si>
    <t>TOTAL NO OF CLASSES</t>
  </si>
  <si>
    <t>Abijith. R</t>
  </si>
  <si>
    <t>Agalya V G</t>
  </si>
  <si>
    <t>Akshaya.S</t>
  </si>
  <si>
    <t>Amirtha Dharshini.A</t>
  </si>
  <si>
    <t>Aniees. G</t>
  </si>
  <si>
    <t>Anubaama.R</t>
  </si>
  <si>
    <t>Arut Kumaran. A.S</t>
  </si>
  <si>
    <t>Aukshaya Jayashree S</t>
  </si>
  <si>
    <t>Brindhaa. S</t>
  </si>
  <si>
    <t>Dhanashri.B</t>
  </si>
  <si>
    <t>Dhanwanthra P K</t>
  </si>
  <si>
    <t>Gedsi Pricillla</t>
  </si>
  <si>
    <t>Girieasan.G</t>
  </si>
  <si>
    <t>Gokulesh. K</t>
  </si>
  <si>
    <t>Harini.S</t>
  </si>
  <si>
    <t>Hatim Sait A</t>
  </si>
  <si>
    <t>Kaneshaka priya.P</t>
  </si>
  <si>
    <t>Krishna prabha.J</t>
  </si>
  <si>
    <t>Lovisal.A</t>
  </si>
  <si>
    <t>Madhumitha.M</t>
  </si>
  <si>
    <t>Maghatthi.N</t>
  </si>
  <si>
    <t>Manimaran.S</t>
  </si>
  <si>
    <t>Manoj.M</t>
  </si>
  <si>
    <t>Mirthun.V</t>
  </si>
  <si>
    <t>Mohitha.T.K</t>
  </si>
  <si>
    <t>Naveen Kumar G</t>
  </si>
  <si>
    <t>Nithya Sree R</t>
  </si>
  <si>
    <t>Nivashini. M</t>
  </si>
  <si>
    <t>Nivetha Sree S</t>
  </si>
  <si>
    <t>Piravena.M</t>
  </si>
  <si>
    <t>Prathesha.V</t>
  </si>
  <si>
    <t>Priyadharshini P</t>
  </si>
  <si>
    <t>Samyuktha Lekshmi.L</t>
  </si>
  <si>
    <t>Sethu. R</t>
  </si>
  <si>
    <t>Sharmila Mahalakshmi.J</t>
  </si>
  <si>
    <t>Sri Vignesh S</t>
  </si>
  <si>
    <t>Srivedha  M K</t>
  </si>
  <si>
    <t>Tejasa.V</t>
  </si>
  <si>
    <t>Thilagavathi. M</t>
  </si>
  <si>
    <t>Varsha. K</t>
  </si>
  <si>
    <t>Rachana Sharira</t>
  </si>
  <si>
    <t>Kriya Sharira</t>
  </si>
  <si>
    <t>Sanskrit</t>
  </si>
  <si>
    <t>Samhita</t>
  </si>
  <si>
    <t>Padartha Vijnana</t>
  </si>
  <si>
    <t xml:space="preserve"> </t>
  </si>
  <si>
    <t>2/1/2026 upto FEBRUARY</t>
  </si>
  <si>
    <t>PERCENTAGE</t>
  </si>
  <si>
    <t>THEORY LH</t>
  </si>
  <si>
    <t>THEORY NLH</t>
  </si>
  <si>
    <t>PRACTICAL NLH</t>
  </si>
  <si>
    <t>LH %</t>
  </si>
  <si>
    <t>NLH+ PR %</t>
  </si>
  <si>
    <t>CUMULATIVEPERCENTAGE</t>
  </si>
  <si>
    <t xml:space="preserve">February </t>
  </si>
  <si>
    <t>CUMULATIVE PERCENT</t>
  </si>
  <si>
    <t xml:space="preserve">CUMULATIVE Theory L H </t>
  </si>
  <si>
    <t>Cumulative Total</t>
  </si>
  <si>
    <t>Percentage</t>
  </si>
  <si>
    <t>NLH %</t>
  </si>
  <si>
    <t>2/1/2026 upto FEB 25</t>
  </si>
  <si>
    <t>CUMULATIVE TOTAL</t>
  </si>
  <si>
    <t xml:space="preserve">CUMULATIVE THEORY </t>
  </si>
  <si>
    <t>CUMULATIVE THERORY PERCENT</t>
  </si>
  <si>
    <t>CUMULATIVE PRACT PERCENT</t>
  </si>
  <si>
    <t>NLH+PR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</si>
</sst>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20">
    <font>
      <sz val="10.0"/>
      <color rgb="FF000000"/>
      <name val="Arial"/>
      <scheme val="minor"/>
    </font>
    <font>
      <sz val="11.0"/>
      <color theme="1"/>
      <name val="Times New Roman"/>
    </font>
    <font>
      <color theme="1"/>
      <name val="Arial"/>
      <scheme val="minor"/>
    </font>
    <font>
      <b/>
      <u/>
      <sz val="11.0"/>
      <color rgb="FF1155CC"/>
      <name val="Times New Roman"/>
    </font>
    <font>
      <b/>
      <sz val="11.0"/>
      <color theme="1"/>
      <name val="Times New Roman"/>
    </font>
    <font/>
    <font>
      <b/>
      <color rgb="FF000000"/>
      <name val="Arial"/>
    </font>
    <font>
      <color theme="1"/>
      <name val="Arial"/>
    </font>
    <font>
      <b/>
      <sz val="11.0"/>
      <color rgb="FFFF0000"/>
      <name val="Times New Roman"/>
    </font>
    <font>
      <sz val="14.0"/>
      <color theme="1"/>
      <name val="Times New Roman"/>
    </font>
    <font>
      <b/>
      <u/>
      <sz val="11.0"/>
      <color rgb="FF0000FF"/>
      <name val="Times New Roman"/>
    </font>
    <font>
      <b/>
      <color theme="1"/>
      <name val="Arial"/>
    </font>
    <font>
      <b/>
      <color rgb="FF0000FF"/>
      <name val="Arial"/>
    </font>
    <font>
      <b/>
      <color rgb="FFFF0000"/>
      <name val="Arial"/>
    </font>
    <font>
      <b/>
      <color rgb="FFFF00FF"/>
      <name val="Arial"/>
    </font>
    <font>
      <color rgb="FF000000"/>
      <name val="Arial"/>
    </font>
    <font>
      <b/>
      <u/>
      <sz val="11.0"/>
      <color rgb="FF1155CC"/>
      <name val="Times New Roman"/>
    </font>
    <font>
      <color rgb="FFFF0000"/>
      <name val="Arial"/>
    </font>
    <font>
      <b/>
      <color theme="5"/>
      <name val="Times New Roman"/>
    </font>
    <font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4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2" fillId="0" fontId="1" numFmtId="0" xfId="0" applyAlignment="1" applyBorder="1" applyFont="1">
      <alignment horizontal="center" vertical="bottom"/>
    </xf>
    <xf borderId="3" fillId="0" fontId="1" numFmtId="0" xfId="0" applyAlignment="1" applyBorder="1" applyFont="1">
      <alignment horizontal="center" vertical="bottom"/>
    </xf>
    <xf borderId="0" fillId="0" fontId="2" numFmtId="4" xfId="0" applyFont="1" applyNumberFormat="1"/>
    <xf borderId="4" fillId="0" fontId="3" numFmtId="0" xfId="0" applyAlignment="1" applyBorder="1" applyFont="1">
      <alignment horizontal="center" vertical="bottom"/>
    </xf>
    <xf borderId="5" fillId="0" fontId="4" numFmtId="0" xfId="0" applyAlignment="1" applyBorder="1" applyFont="1">
      <alignment horizontal="center" vertical="bottom"/>
    </xf>
    <xf borderId="6" fillId="0" fontId="4" numFmtId="0" xfId="0" applyAlignment="1" applyBorder="1" applyFont="1">
      <alignment horizontal="center" vertical="bottom"/>
    </xf>
    <xf borderId="6" fillId="0" fontId="5" numFmtId="0" xfId="0" applyBorder="1" applyFont="1"/>
    <xf borderId="5" fillId="0" fontId="5" numFmtId="0" xfId="0" applyBorder="1" applyFont="1"/>
    <xf borderId="6" fillId="0" fontId="4" numFmtId="164" xfId="0" applyAlignment="1" applyBorder="1" applyFont="1" applyNumberFormat="1">
      <alignment horizontal="center" vertical="bottom"/>
    </xf>
    <xf borderId="0" fillId="0" fontId="4" numFmtId="164" xfId="0" applyAlignment="1" applyFont="1" applyNumberFormat="1">
      <alignment horizontal="center" vertical="bottom"/>
    </xf>
    <xf borderId="1" fillId="0" fontId="4" numFmtId="164" xfId="0" applyAlignment="1" applyBorder="1" applyFont="1" applyNumberFormat="1">
      <alignment horizontal="center" vertical="bottom"/>
    </xf>
    <xf borderId="2" fillId="0" fontId="5" numFmtId="0" xfId="0" applyBorder="1" applyFont="1"/>
    <xf borderId="3" fillId="0" fontId="5" numFmtId="0" xfId="0" applyBorder="1" applyFont="1"/>
    <xf borderId="1" fillId="0" fontId="4" numFmtId="164" xfId="0" applyAlignment="1" applyBorder="1" applyFont="1" applyNumberFormat="1">
      <alignment horizontal="center" readingOrder="0" vertical="bottom"/>
    </xf>
    <xf borderId="2" fillId="0" fontId="4" numFmtId="164" xfId="0" applyAlignment="1" applyBorder="1" applyFont="1" applyNumberFormat="1">
      <alignment horizontal="center" readingOrder="0" vertical="bottom"/>
    </xf>
    <xf borderId="0" fillId="0" fontId="6" numFmtId="164" xfId="0" applyAlignment="1" applyFont="1" applyNumberFormat="1">
      <alignment horizontal="center" readingOrder="0"/>
    </xf>
    <xf borderId="4" fillId="0" fontId="7" numFmtId="0" xfId="0" applyAlignment="1" applyBorder="1" applyFont="1">
      <alignment vertical="bottom"/>
    </xf>
    <xf borderId="7" fillId="0" fontId="7" numFmtId="0" xfId="0" applyAlignment="1" applyBorder="1" applyFont="1">
      <alignment vertical="bottom"/>
    </xf>
    <xf borderId="5" fillId="0" fontId="8" numFmtId="0" xfId="0" applyAlignment="1" applyBorder="1" applyFont="1">
      <alignment horizontal="center" vertical="bottom"/>
    </xf>
    <xf borderId="7" fillId="0" fontId="7" numFmtId="0" xfId="0" applyAlignment="1" applyBorder="1" applyFont="1">
      <alignment horizontal="center" shrinkToFit="0" vertical="bottom" wrapText="1"/>
    </xf>
    <xf borderId="2" fillId="0" fontId="7" numFmtId="0" xfId="0" applyAlignment="1" applyBorder="1" applyFont="1">
      <alignment horizontal="center" shrinkToFit="0" vertical="bottom" wrapText="1"/>
    </xf>
    <xf borderId="0" fillId="0" fontId="7" numFmtId="0" xfId="0" applyFont="1"/>
    <xf borderId="0" fillId="0" fontId="7" numFmtId="0" xfId="0" applyAlignment="1" applyFont="1">
      <alignment shrinkToFit="0" wrapText="0"/>
    </xf>
    <xf borderId="5" fillId="0" fontId="8" numFmtId="0" xfId="0" applyAlignment="1" applyBorder="1" applyFont="1">
      <alignment horizontal="right" vertical="top"/>
    </xf>
    <xf borderId="0" fillId="0" fontId="7" numFmtId="0" xfId="0" applyAlignment="1" applyFont="1">
      <alignment horizontal="left"/>
    </xf>
    <xf borderId="0" fillId="0" fontId="7" numFmtId="0" xfId="0" applyAlignment="1" applyFont="1">
      <alignment shrinkToFit="0" wrapText="1"/>
    </xf>
    <xf borderId="5" fillId="0" fontId="8" numFmtId="0" xfId="0" applyAlignment="1" applyBorder="1" applyFont="1">
      <alignment horizontal="center" readingOrder="0" vertical="bottom"/>
    </xf>
    <xf borderId="5" fillId="0" fontId="8" numFmtId="4" xfId="0" applyAlignment="1" applyBorder="1" applyFont="1" applyNumberFormat="1">
      <alignment horizontal="center" readingOrder="0" vertical="bottom"/>
    </xf>
    <xf borderId="7" fillId="0" fontId="8" numFmtId="0" xfId="0" applyAlignment="1" applyBorder="1" applyFont="1">
      <alignment horizontal="center" vertical="bottom"/>
    </xf>
    <xf borderId="7" fillId="0" fontId="7" numFmtId="0" xfId="0" applyBorder="1" applyFont="1"/>
    <xf borderId="0" fillId="0" fontId="7" numFmtId="0" xfId="0" applyAlignment="1" applyFont="1">
      <alignment readingOrder="0"/>
    </xf>
    <xf borderId="0" fillId="0" fontId="2" numFmtId="0" xfId="0" applyFont="1"/>
    <xf borderId="0" fillId="0" fontId="7" numFmtId="4" xfId="0" applyAlignment="1" applyFont="1" applyNumberFormat="1">
      <alignment readingOrder="0"/>
    </xf>
    <xf borderId="7" fillId="0" fontId="9" numFmtId="0" xfId="0" applyAlignment="1" applyBorder="1" applyFont="1">
      <alignment horizontal="center" vertical="bottom"/>
    </xf>
    <xf borderId="7" fillId="0" fontId="9" numFmtId="0" xfId="0" applyAlignment="1" applyBorder="1" applyFont="1">
      <alignment vertical="bottom"/>
    </xf>
    <xf borderId="0" fillId="0" fontId="9" numFmtId="0" xfId="0" applyAlignment="1" applyFont="1">
      <alignment vertical="bottom"/>
    </xf>
    <xf borderId="7" fillId="0" fontId="9" numFmtId="0" xfId="0" applyBorder="1" applyFont="1"/>
    <xf borderId="8" fillId="0" fontId="9" numFmtId="0" xfId="0" applyAlignment="1" applyBorder="1" applyFont="1">
      <alignment vertical="bottom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7" fillId="0" fontId="7" numFmtId="4" xfId="0" applyBorder="1" applyFont="1" applyNumberFormat="1"/>
    <xf borderId="7" fillId="2" fontId="7" numFmtId="4" xfId="0" applyBorder="1" applyFill="1" applyFont="1" applyNumberFormat="1"/>
    <xf borderId="0" fillId="2" fontId="2" numFmtId="4" xfId="0" applyFont="1" applyNumberFormat="1"/>
    <xf borderId="0" fillId="0" fontId="1" numFmtId="0" xfId="0" applyAlignment="1" applyFont="1">
      <alignment horizontal="center" shrinkToFit="0" vertical="bottom" wrapText="1"/>
    </xf>
    <xf borderId="0" fillId="0" fontId="7" numFmtId="0" xfId="0" applyAlignment="1" applyFont="1">
      <alignment horizontal="center" shrinkToFit="0" wrapText="1"/>
    </xf>
    <xf borderId="0" fillId="0" fontId="7" numFmtId="0" xfId="0" applyAlignment="1" applyFont="1">
      <alignment horizontal="center" vertical="center"/>
    </xf>
    <xf borderId="1" fillId="0" fontId="4" numFmtId="0" xfId="0" applyAlignment="1" applyBorder="1" applyFont="1">
      <alignment horizontal="center" vertical="bottom"/>
    </xf>
    <xf borderId="4" fillId="0" fontId="10" numFmtId="0" xfId="0" applyAlignment="1" applyBorder="1" applyFont="1">
      <alignment horizontal="center" vertical="bottom"/>
    </xf>
    <xf borderId="1" fillId="0" fontId="4" numFmtId="164" xfId="0" applyAlignment="1" applyBorder="1" applyFont="1" applyNumberFormat="1">
      <alignment horizontal="center" shrinkToFit="0" vertical="bottom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4" numFmtId="164" xfId="0" applyAlignment="1" applyBorder="1" applyFont="1" applyNumberFormat="1">
      <alignment horizontal="center" shrinkToFit="0" wrapText="1"/>
    </xf>
    <xf borderId="0" fillId="0" fontId="4" numFmtId="164" xfId="0" applyAlignment="1" applyFont="1" applyNumberFormat="1">
      <alignment horizontal="center" shrinkToFit="0" vertical="center" wrapText="1"/>
    </xf>
    <xf borderId="1" fillId="0" fontId="6" numFmtId="164" xfId="0" applyAlignment="1" applyBorder="1" applyFont="1" applyNumberFormat="1">
      <alignment horizontal="center" readingOrder="0"/>
    </xf>
    <xf borderId="1" fillId="0" fontId="6" numFmtId="0" xfId="0" applyAlignment="1" applyBorder="1" applyFont="1">
      <alignment horizontal="center" readingOrder="0"/>
    </xf>
    <xf borderId="4" fillId="0" fontId="11" numFmtId="0" xfId="0" applyAlignment="1" applyBorder="1" applyFont="1">
      <alignment horizontal="center" vertical="center"/>
    </xf>
    <xf borderId="7" fillId="0" fontId="11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shrinkToFit="0" vertical="center" wrapText="1"/>
    </xf>
    <xf borderId="7" fillId="0" fontId="12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7" fillId="0" fontId="11" numFmtId="0" xfId="0" applyAlignment="1" applyBorder="1" applyFont="1">
      <alignment vertical="center"/>
    </xf>
    <xf borderId="7" fillId="0" fontId="13" numFmtId="0" xfId="0" applyAlignment="1" applyBorder="1" applyFont="1">
      <alignment horizontal="center" vertical="center"/>
    </xf>
    <xf borderId="7" fillId="0" fontId="13" numFmtId="0" xfId="0" applyAlignment="1" applyBorder="1" applyFont="1">
      <alignment horizontal="center" shrinkToFit="0" vertical="center" wrapText="1"/>
    </xf>
    <xf borderId="7" fillId="0" fontId="13" numFmtId="0" xfId="0" applyAlignment="1" applyBorder="1" applyFont="1">
      <alignment horizontal="center"/>
    </xf>
    <xf borderId="7" fillId="0" fontId="13" numFmtId="0" xfId="0" applyAlignment="1" applyBorder="1" applyFont="1">
      <alignment horizontal="center" shrinkToFit="0" wrapText="1"/>
    </xf>
    <xf borderId="7" fillId="0" fontId="12" numFmtId="0" xfId="0" applyAlignment="1" applyBorder="1" applyFont="1">
      <alignment horizontal="center" shrinkToFit="0" wrapText="1"/>
    </xf>
    <xf borderId="7" fillId="0" fontId="11" numFmtId="0" xfId="0" applyAlignment="1" applyBorder="1" applyFont="1">
      <alignment horizontal="center"/>
    </xf>
    <xf borderId="7" fillId="0" fontId="11" numFmtId="0" xfId="0" applyAlignment="1" applyBorder="1" applyFont="1">
      <alignment horizontal="center" readingOrder="0"/>
    </xf>
    <xf borderId="7" fillId="0" fontId="11" numFmtId="0" xfId="0" applyAlignment="1" applyBorder="1" applyFont="1">
      <alignment horizontal="center" readingOrder="0" shrinkToFit="0" wrapText="1"/>
    </xf>
    <xf borderId="0" fillId="0" fontId="13" numFmtId="0" xfId="0" applyFont="1"/>
    <xf borderId="7" fillId="0" fontId="13" numFmtId="0" xfId="0" applyAlignment="1" applyBorder="1" applyFont="1">
      <alignment horizontal="center" shrinkToFit="0" wrapText="1"/>
    </xf>
    <xf borderId="7" fillId="0" fontId="13" numFmtId="0" xfId="0" applyAlignment="1" applyBorder="1" applyFont="1">
      <alignment horizontal="center"/>
    </xf>
    <xf borderId="7" fillId="0" fontId="13" numFmtId="2" xfId="0" applyAlignment="1" applyBorder="1" applyFont="1" applyNumberFormat="1">
      <alignment horizontal="center" shrinkToFit="0" wrapText="1"/>
    </xf>
    <xf borderId="7" fillId="0" fontId="13" numFmtId="1" xfId="0" applyAlignment="1" applyBorder="1" applyFont="1" applyNumberFormat="1">
      <alignment horizontal="center" shrinkToFit="0" wrapText="1"/>
    </xf>
    <xf borderId="7" fillId="0" fontId="6" numFmtId="2" xfId="0" applyAlignment="1" applyBorder="1" applyFont="1" applyNumberFormat="1">
      <alignment horizontal="center" shrinkToFit="0" wrapText="1"/>
    </xf>
    <xf borderId="7" fillId="0" fontId="13" numFmtId="2" xfId="0" applyAlignment="1" applyBorder="1" applyFont="1" applyNumberFormat="1">
      <alignment horizontal="center" shrinkToFit="0" vertical="bottom" wrapText="1"/>
    </xf>
    <xf borderId="7" fillId="0" fontId="11" numFmtId="2" xfId="0" applyAlignment="1" applyBorder="1" applyFont="1" applyNumberFormat="1">
      <alignment horizontal="center" shrinkToFit="0" vertical="bottom" wrapText="1"/>
    </xf>
    <xf borderId="7" fillId="0" fontId="13" numFmtId="2" xfId="0" applyAlignment="1" applyBorder="1" applyFont="1" applyNumberFormat="1">
      <alignment horizontal="center" readingOrder="0" shrinkToFit="0" vertical="bottom" wrapText="1"/>
    </xf>
    <xf borderId="7" fillId="0" fontId="6" numFmtId="1" xfId="0" applyAlignment="1" applyBorder="1" applyFont="1" applyNumberFormat="1">
      <alignment horizontal="right" readingOrder="0" shrinkToFit="0" vertical="bottom" wrapText="0"/>
    </xf>
    <xf borderId="7" fillId="0" fontId="13" numFmtId="1" xfId="0" applyAlignment="1" applyBorder="1" applyFont="1" applyNumberFormat="1">
      <alignment horizontal="center" readingOrder="0" vertical="bottom"/>
    </xf>
    <xf borderId="7" fillId="0" fontId="6" numFmtId="1" xfId="0" applyAlignment="1" applyBorder="1" applyFont="1" applyNumberFormat="1">
      <alignment horizontal="center" readingOrder="0" vertical="bottom"/>
    </xf>
    <xf borderId="0" fillId="0" fontId="13" numFmtId="2" xfId="0" applyAlignment="1" applyFont="1" applyNumberFormat="1">
      <alignment horizontal="center" readingOrder="0" shrinkToFit="0" vertical="bottom" wrapText="1"/>
    </xf>
    <xf borderId="0" fillId="0" fontId="13" numFmtId="2" xfId="0" applyAlignment="1" applyFont="1" applyNumberFormat="1">
      <alignment horizontal="center" shrinkToFit="0" vertical="bottom" wrapText="1"/>
    </xf>
    <xf borderId="7" fillId="0" fontId="6" numFmtId="2" xfId="0" applyAlignment="1" applyBorder="1" applyFont="1" applyNumberFormat="1">
      <alignment horizontal="center" shrinkToFit="0" vertical="bottom" wrapText="1"/>
    </xf>
    <xf borderId="7" fillId="0" fontId="14" numFmtId="2" xfId="0" applyAlignment="1" applyBorder="1" applyFont="1" applyNumberFormat="1">
      <alignment horizontal="center" shrinkToFit="0" vertical="bottom" wrapText="1"/>
    </xf>
    <xf borderId="7" fillId="0" fontId="7" numFmtId="0" xfId="0" applyAlignment="1" applyBorder="1" applyFont="1">
      <alignment horizontal="center" shrinkToFit="0" wrapText="1"/>
    </xf>
    <xf borderId="7" fillId="0" fontId="15" numFmtId="0" xfId="0" applyAlignment="1" applyBorder="1" applyFont="1">
      <alignment horizontal="center" shrinkToFit="0" wrapText="1"/>
    </xf>
    <xf borderId="7" fillId="0" fontId="7" numFmtId="0" xfId="0" applyAlignment="1" applyBorder="1" applyFont="1">
      <alignment horizontal="center"/>
    </xf>
    <xf borderId="7" fillId="0" fontId="15" numFmtId="2" xfId="0" applyAlignment="1" applyBorder="1" applyFont="1" applyNumberFormat="1">
      <alignment horizontal="center" shrinkToFit="0" wrapText="1"/>
    </xf>
    <xf borderId="7" fillId="0" fontId="7" numFmtId="0" xfId="0" applyAlignment="1" applyBorder="1" applyFont="1">
      <alignment horizontal="center" vertical="center"/>
    </xf>
    <xf borderId="7" fillId="0" fontId="15" numFmtId="1" xfId="0" applyAlignment="1" applyBorder="1" applyFont="1" applyNumberFormat="1">
      <alignment horizontal="center" shrinkToFit="0" wrapText="1"/>
    </xf>
    <xf borderId="7" fillId="0" fontId="6" numFmtId="2" xfId="0" applyAlignment="1" applyBorder="1" applyFont="1" applyNumberFormat="1">
      <alignment horizontal="center" readingOrder="0" shrinkToFit="0" vertical="bottom" wrapText="1"/>
    </xf>
    <xf borderId="7" fillId="0" fontId="15" numFmtId="1" xfId="0" applyAlignment="1" applyBorder="1" applyFont="1" applyNumberFormat="1">
      <alignment horizontal="right" readingOrder="0" shrinkToFit="0" vertical="bottom" wrapText="0"/>
    </xf>
    <xf borderId="7" fillId="0" fontId="7" numFmtId="1" xfId="0" applyAlignment="1" applyBorder="1" applyFont="1" applyNumberFormat="1">
      <alignment horizontal="center" readingOrder="0" vertical="bottom"/>
    </xf>
    <xf borderId="7" fillId="0" fontId="15" numFmtId="2" xfId="0" applyAlignment="1" applyBorder="1" applyFont="1" applyNumberFormat="1">
      <alignment horizontal="center" readingOrder="0" shrinkToFit="0" vertical="bottom" wrapText="1"/>
    </xf>
    <xf borderId="7" fillId="0" fontId="15" numFmtId="1" xfId="0" applyAlignment="1" applyBorder="1" applyFont="1" applyNumberFormat="1">
      <alignment horizontal="center" readingOrder="0" vertical="bottom"/>
    </xf>
    <xf borderId="7" fillId="0" fontId="15" numFmtId="2" xfId="0" applyAlignment="1" applyBorder="1" applyFont="1" applyNumberFormat="1">
      <alignment horizontal="center" shrinkToFit="0" vertical="bottom" wrapText="1"/>
    </xf>
    <xf borderId="7" fillId="0" fontId="11" numFmtId="2" xfId="0" applyAlignment="1" applyBorder="1" applyFont="1" applyNumberFormat="1">
      <alignment horizontal="center" readingOrder="0" shrinkToFit="0" vertical="bottom" wrapText="1"/>
    </xf>
    <xf borderId="0" fillId="0" fontId="2" numFmtId="2" xfId="0" applyAlignment="1" applyFont="1" applyNumberFormat="1">
      <alignment horizontal="center" readingOrder="0"/>
    </xf>
    <xf borderId="0" fillId="0" fontId="7" numFmtId="2" xfId="0" applyAlignment="1" applyFont="1" applyNumberFormat="1">
      <alignment horizontal="center" readingOrder="0" vertical="center"/>
    </xf>
    <xf borderId="0" fillId="0" fontId="15" numFmtId="2" xfId="0" applyAlignment="1" applyFont="1" applyNumberFormat="1">
      <alignment horizontal="center" shrinkToFit="0" wrapText="1"/>
    </xf>
    <xf borderId="0" fillId="0" fontId="7" numFmtId="0" xfId="0" applyAlignment="1" applyFont="1">
      <alignment horizontal="center" readingOrder="0" vertical="center"/>
    </xf>
    <xf borderId="7" fillId="0" fontId="16" numFmtId="0" xfId="0" applyAlignment="1" applyBorder="1" applyFont="1">
      <alignment horizontal="center" vertical="bottom"/>
    </xf>
    <xf borderId="7" fillId="0" fontId="4" numFmtId="0" xfId="0" applyAlignment="1" applyBorder="1" applyFont="1">
      <alignment horizontal="center" vertical="bottom"/>
    </xf>
    <xf borderId="1" fillId="0" fontId="7" numFmtId="164" xfId="0" applyAlignment="1" applyBorder="1" applyFont="1" applyNumberFormat="1">
      <alignment horizontal="center"/>
    </xf>
    <xf borderId="1" fillId="0" fontId="7" numFmtId="164" xfId="0" applyAlignment="1" applyBorder="1" applyFont="1" applyNumberFormat="1">
      <alignment horizontal="center" vertical="bottom"/>
    </xf>
    <xf borderId="1" fillId="0" fontId="7" numFmtId="164" xfId="0" applyAlignment="1" applyBorder="1" applyFont="1" applyNumberFormat="1">
      <alignment horizontal="center" readingOrder="0" vertical="bottom"/>
    </xf>
    <xf borderId="7" fillId="0" fontId="7" numFmtId="164" xfId="0" applyAlignment="1" applyBorder="1" applyFont="1" applyNumberFormat="1">
      <alignment horizontal="center" readingOrder="0" vertical="bottom"/>
    </xf>
    <xf borderId="7" fillId="0" fontId="7" numFmtId="0" xfId="0" applyAlignment="1" applyBorder="1" applyFont="1">
      <alignment horizontal="center" readingOrder="0" vertical="bottom"/>
    </xf>
    <xf borderId="7" fillId="0" fontId="7" numFmtId="0" xfId="0" applyAlignment="1" applyBorder="1" applyFont="1">
      <alignment shrinkToFit="0" wrapText="1"/>
    </xf>
    <xf borderId="7" fillId="0" fontId="17" numFmtId="0" xfId="0" applyAlignment="1" applyBorder="1" applyFont="1">
      <alignment readingOrder="0" vertical="bottom"/>
    </xf>
    <xf borderId="7" fillId="0" fontId="13" numFmtId="0" xfId="0" applyAlignment="1" applyBorder="1" applyFont="1">
      <alignment readingOrder="0" vertical="bottom"/>
    </xf>
    <xf borderId="7" fillId="0" fontId="7" numFmtId="0" xfId="0" applyAlignment="1" applyBorder="1" applyFont="1">
      <alignment shrinkToFit="0" vertical="bottom" wrapText="1"/>
    </xf>
    <xf borderId="7" fillId="0" fontId="17" numFmtId="0" xfId="0" applyAlignment="1" applyBorder="1" applyFont="1">
      <alignment readingOrder="0" vertical="bottom"/>
    </xf>
    <xf borderId="7" fillId="0" fontId="7" numFmtId="0" xfId="0" applyAlignment="1" applyBorder="1" applyFont="1">
      <alignment readingOrder="0" shrinkToFit="0" vertical="bottom" wrapText="1"/>
    </xf>
    <xf borderId="7" fillId="0" fontId="2" numFmtId="0" xfId="0" applyBorder="1" applyFont="1"/>
    <xf borderId="7" fillId="0" fontId="7" numFmtId="0" xfId="0" applyAlignment="1" applyBorder="1" applyFont="1">
      <alignment readingOrder="0"/>
    </xf>
    <xf borderId="7" fillId="0" fontId="2" numFmtId="0" xfId="0" applyAlignment="1" applyBorder="1" applyFont="1">
      <alignment readingOrder="0"/>
    </xf>
    <xf borderId="7" fillId="0" fontId="7" numFmtId="1" xfId="0" applyBorder="1" applyFont="1" applyNumberFormat="1"/>
    <xf borderId="7" fillId="0" fontId="7" numFmtId="1" xfId="0" applyAlignment="1" applyBorder="1" applyFont="1" applyNumberFormat="1">
      <alignment readingOrder="0"/>
    </xf>
    <xf borderId="1" fillId="0" fontId="11" numFmtId="164" xfId="0" applyAlignment="1" applyBorder="1" applyFont="1" applyNumberFormat="1">
      <alignment horizontal="center"/>
    </xf>
    <xf borderId="1" fillId="0" fontId="7" numFmtId="164" xfId="0" applyAlignment="1" applyBorder="1" applyFont="1" applyNumberFormat="1">
      <alignment horizontal="center" readingOrder="0"/>
    </xf>
    <xf borderId="0" fillId="0" fontId="6" numFmtId="0" xfId="0" applyAlignment="1" applyFont="1">
      <alignment horizontal="center" readingOrder="0"/>
    </xf>
    <xf borderId="4" fillId="0" fontId="8" numFmtId="0" xfId="0" applyAlignment="1" applyBorder="1" applyFont="1">
      <alignment horizontal="center" vertical="bottom"/>
    </xf>
    <xf borderId="4" fillId="0" fontId="7" numFmtId="0" xfId="0" applyAlignment="1" applyBorder="1" applyFont="1">
      <alignment horizontal="center" shrinkToFit="0" vertical="bottom" wrapText="1"/>
    </xf>
    <xf borderId="4" fillId="0" fontId="7" numFmtId="0" xfId="0" applyBorder="1" applyFont="1"/>
    <xf borderId="7" fillId="0" fontId="8" numFmtId="0" xfId="0" applyAlignment="1" applyBorder="1" applyFont="1">
      <alignment readingOrder="0"/>
    </xf>
    <xf borderId="7" fillId="0" fontId="18" numFmtId="0" xfId="0" applyAlignment="1" applyBorder="1" applyFont="1">
      <alignment readingOrder="0"/>
    </xf>
    <xf borderId="7" fillId="0" fontId="19" numFmtId="0" xfId="0" applyAlignment="1" applyBorder="1" applyFont="1">
      <alignment readingOrder="0" shrinkToFit="0" wrapText="1"/>
    </xf>
    <xf borderId="7" fillId="0" fontId="2" numFmtId="4" xfId="0" applyAlignment="1" applyBorder="1" applyFont="1" applyNumberFormat="1">
      <alignment readingOrder="0"/>
    </xf>
    <xf borderId="7" fillId="0" fontId="17" numFmtId="0" xfId="0" applyBorder="1" applyFont="1"/>
    <xf borderId="7" fillId="3" fontId="17" numFmtId="0" xfId="0" applyBorder="1" applyFill="1" applyFont="1"/>
    <xf borderId="7" fillId="0" fontId="4" numFmtId="4" xfId="0" applyAlignment="1" applyBorder="1" applyFont="1" applyNumberFormat="1">
      <alignment horizontal="center" readingOrder="0" vertical="bottom"/>
    </xf>
    <xf borderId="7" fillId="0" fontId="8" numFmtId="0" xfId="0" applyAlignment="1" applyBorder="1" applyFont="1">
      <alignment horizontal="center" readingOrder="0" vertical="bottom"/>
    </xf>
    <xf borderId="7" fillId="0" fontId="8" numFmtId="0" xfId="0" applyAlignment="1" applyBorder="1" applyFont="1">
      <alignment horizontal="center" vertical="bottom"/>
    </xf>
    <xf borderId="7" fillId="0" fontId="7" numFmtId="0" xfId="0" applyAlignment="1" applyBorder="1" applyFont="1">
      <alignment horizontal="center" shrinkToFit="0" vertical="bottom" wrapText="1"/>
    </xf>
    <xf borderId="7" fillId="0" fontId="7" numFmtId="0" xfId="0" applyAlignment="1" applyBorder="1" applyFont="1">
      <alignment shrinkToFit="0" vertical="bottom" wrapText="1"/>
    </xf>
    <xf borderId="7" fillId="0" fontId="8" numFmtId="4" xfId="0" applyAlignment="1" applyBorder="1" applyFont="1" applyNumberFormat="1">
      <alignment horizontal="center" readingOrder="0" vertical="bottom"/>
    </xf>
    <xf borderId="7" fillId="0" fontId="2" numFmtId="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s.no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/>
  <cols>
    <col customWidth="1" min="1" max="1" width="12.63"/>
    <col customWidth="1" min="2" max="2" width="34.38"/>
    <col customWidth="1" min="3" max="6" width="12.63"/>
    <col customWidth="1" min="26" max="26" width="28.88"/>
    <col customWidth="1" min="34" max="34" width="25.88"/>
    <col customWidth="1" min="42" max="42" width="27.0"/>
    <col customWidth="1" min="98" max="98" width="12.75"/>
    <col customWidth="1" min="99" max="104" width="0.38"/>
  </cols>
  <sheetData>
    <row r="1" ht="15.75" customHeight="1">
      <c r="A1" s="1" t="s">
        <v>0</v>
      </c>
      <c r="B1" s="2"/>
      <c r="C1" s="2"/>
      <c r="D1" s="2"/>
      <c r="E1" s="2"/>
      <c r="F1" s="3"/>
      <c r="DZ1" s="4"/>
      <c r="EA1" s="4"/>
    </row>
    <row r="2" ht="15.75" customHeight="1">
      <c r="A2" s="1" t="s">
        <v>1</v>
      </c>
      <c r="B2" s="2"/>
      <c r="C2" s="2"/>
      <c r="D2" s="2"/>
      <c r="E2" s="2"/>
      <c r="F2" s="3"/>
      <c r="DZ2" s="4"/>
      <c r="EA2" s="4"/>
    </row>
    <row r="3" ht="15.75" customHeight="1">
      <c r="A3" s="5" t="s">
        <v>2</v>
      </c>
      <c r="B3" s="6" t="s">
        <v>3</v>
      </c>
      <c r="C3" s="7" t="s">
        <v>4</v>
      </c>
      <c r="D3" s="8"/>
      <c r="E3" s="8"/>
      <c r="F3" s="8"/>
      <c r="G3" s="8"/>
      <c r="H3" s="8"/>
      <c r="I3" s="9"/>
      <c r="J3" s="10">
        <v>45658.0</v>
      </c>
      <c r="K3" s="8"/>
      <c r="L3" s="8"/>
      <c r="M3" s="8"/>
      <c r="N3" s="8"/>
      <c r="O3" s="8"/>
      <c r="P3" s="8"/>
      <c r="Q3" s="9"/>
      <c r="R3" s="7"/>
      <c r="S3" s="10">
        <v>45689.0</v>
      </c>
      <c r="T3" s="8"/>
      <c r="U3" s="8"/>
      <c r="V3" s="8"/>
      <c r="W3" s="8"/>
      <c r="X3" s="8"/>
      <c r="Y3" s="8"/>
      <c r="Z3" s="9"/>
      <c r="AA3" s="10">
        <v>45717.0</v>
      </c>
      <c r="AB3" s="8"/>
      <c r="AC3" s="8"/>
      <c r="AD3" s="8"/>
      <c r="AE3" s="8"/>
      <c r="AF3" s="8"/>
      <c r="AG3" s="9"/>
      <c r="AH3" s="11"/>
      <c r="AI3" s="11"/>
      <c r="AJ3" s="11"/>
      <c r="AK3" s="11"/>
      <c r="AL3" s="11">
        <v>45748.0</v>
      </c>
      <c r="AM3" s="11"/>
      <c r="AN3" s="11"/>
      <c r="AO3" s="11"/>
      <c r="AP3" s="11"/>
      <c r="AQ3" s="12">
        <v>45778.0</v>
      </c>
      <c r="AR3" s="13"/>
      <c r="AS3" s="13"/>
      <c r="AT3" s="13"/>
      <c r="AU3" s="13"/>
      <c r="AV3" s="13"/>
      <c r="AW3" s="13"/>
      <c r="AX3" s="14"/>
      <c r="AY3" s="15">
        <v>45812.0</v>
      </c>
      <c r="AZ3" s="13"/>
      <c r="BA3" s="13"/>
      <c r="BB3" s="13"/>
      <c r="BC3" s="13"/>
      <c r="BD3" s="13"/>
      <c r="BE3" s="13"/>
      <c r="BF3" s="14"/>
      <c r="BG3" s="15">
        <v>45845.0</v>
      </c>
      <c r="BH3" s="13"/>
      <c r="BI3" s="13"/>
      <c r="BJ3" s="13"/>
      <c r="BK3" s="13"/>
      <c r="BL3" s="13"/>
      <c r="BM3" s="13"/>
      <c r="BN3" s="14"/>
      <c r="BO3" s="15">
        <v>45870.0</v>
      </c>
      <c r="BP3" s="13"/>
      <c r="BQ3" s="13"/>
      <c r="BR3" s="13"/>
      <c r="BS3" s="13"/>
      <c r="BT3" s="13"/>
      <c r="BU3" s="13"/>
      <c r="BV3" s="14"/>
      <c r="BW3" s="15">
        <v>45901.0</v>
      </c>
      <c r="BX3" s="13"/>
      <c r="BY3" s="13"/>
      <c r="BZ3" s="13"/>
      <c r="CA3" s="13"/>
      <c r="CB3" s="13"/>
      <c r="CC3" s="13"/>
      <c r="CD3" s="14"/>
      <c r="CE3" s="15">
        <v>45931.0</v>
      </c>
      <c r="CF3" s="13"/>
      <c r="CG3" s="13"/>
      <c r="CH3" s="13"/>
      <c r="CI3" s="13"/>
      <c r="CJ3" s="13"/>
      <c r="CK3" s="13"/>
      <c r="CL3" s="14"/>
      <c r="CM3" s="15">
        <v>45962.0</v>
      </c>
      <c r="CN3" s="13"/>
      <c r="CO3" s="13"/>
      <c r="CP3" s="13"/>
      <c r="CQ3" s="13"/>
      <c r="CR3" s="13"/>
      <c r="CS3" s="13"/>
      <c r="CT3" s="14"/>
      <c r="CU3" s="15"/>
      <c r="CV3" s="16"/>
      <c r="CW3" s="16"/>
      <c r="CX3" s="16"/>
      <c r="CY3" s="16"/>
      <c r="DA3" s="15">
        <v>45992.0</v>
      </c>
      <c r="DB3" s="13"/>
      <c r="DC3" s="13"/>
      <c r="DD3" s="13"/>
      <c r="DE3" s="13"/>
      <c r="DF3" s="13"/>
      <c r="DG3" s="13"/>
      <c r="DH3" s="14"/>
      <c r="DI3" s="15">
        <v>46023.0</v>
      </c>
      <c r="DJ3" s="13"/>
      <c r="DK3" s="13"/>
      <c r="DL3" s="13"/>
      <c r="DM3" s="13"/>
      <c r="DN3" s="13"/>
      <c r="DO3" s="13"/>
      <c r="DP3" s="14"/>
      <c r="DQ3" s="17">
        <v>46054.0</v>
      </c>
      <c r="DY3" s="15"/>
      <c r="DZ3" s="13"/>
      <c r="EA3" s="13"/>
      <c r="EB3" s="13"/>
      <c r="EC3" s="13"/>
      <c r="ED3" s="13"/>
      <c r="EE3" s="13"/>
      <c r="EF3" s="14"/>
      <c r="EG3" s="15"/>
      <c r="EH3" s="13"/>
      <c r="EI3" s="13"/>
      <c r="EJ3" s="13"/>
      <c r="EK3" s="13"/>
      <c r="EL3" s="13"/>
      <c r="EM3" s="13"/>
      <c r="EN3" s="14"/>
      <c r="EO3" s="15"/>
      <c r="EP3" s="13"/>
      <c r="EQ3" s="13"/>
      <c r="ER3" s="13"/>
      <c r="ES3" s="13"/>
      <c r="ET3" s="13"/>
      <c r="EU3" s="13"/>
      <c r="EV3" s="14"/>
    </row>
    <row r="4" ht="72.0" customHeight="1">
      <c r="A4" s="18"/>
      <c r="B4" s="19"/>
      <c r="C4" s="20" t="s">
        <v>5</v>
      </c>
      <c r="D4" s="20" t="s">
        <v>6</v>
      </c>
      <c r="E4" s="20" t="s">
        <v>7</v>
      </c>
      <c r="F4" s="21" t="s">
        <v>8</v>
      </c>
      <c r="G4" s="22" t="s">
        <v>9</v>
      </c>
      <c r="H4" s="22" t="s">
        <v>10</v>
      </c>
      <c r="I4" s="22" t="s">
        <v>11</v>
      </c>
      <c r="J4" s="20" t="s">
        <v>5</v>
      </c>
      <c r="K4" s="20" t="s">
        <v>6</v>
      </c>
      <c r="L4" s="20" t="s">
        <v>7</v>
      </c>
      <c r="M4" s="21" t="s">
        <v>12</v>
      </c>
      <c r="N4" s="22" t="s">
        <v>13</v>
      </c>
      <c r="O4" s="21" t="s">
        <v>14</v>
      </c>
      <c r="P4" s="22" t="s">
        <v>15</v>
      </c>
      <c r="Q4" s="23" t="s">
        <v>16</v>
      </c>
      <c r="R4" s="20"/>
      <c r="S4" s="20" t="s">
        <v>5</v>
      </c>
      <c r="T4" s="20" t="s">
        <v>6</v>
      </c>
      <c r="U4" s="20" t="s">
        <v>7</v>
      </c>
      <c r="V4" s="21" t="s">
        <v>12</v>
      </c>
      <c r="W4" s="22" t="s">
        <v>13</v>
      </c>
      <c r="X4" s="21" t="s">
        <v>14</v>
      </c>
      <c r="Y4" s="22" t="s">
        <v>15</v>
      </c>
      <c r="Z4" s="24" t="s">
        <v>16</v>
      </c>
      <c r="AA4" s="25" t="s">
        <v>5</v>
      </c>
      <c r="AB4" s="20" t="s">
        <v>6</v>
      </c>
      <c r="AC4" s="20" t="s">
        <v>7</v>
      </c>
      <c r="AD4" s="21" t="s">
        <v>17</v>
      </c>
      <c r="AE4" s="22" t="s">
        <v>13</v>
      </c>
      <c r="AF4" s="21" t="s">
        <v>14</v>
      </c>
      <c r="AG4" s="22" t="s">
        <v>15</v>
      </c>
      <c r="AH4" s="26" t="s">
        <v>18</v>
      </c>
      <c r="AI4" s="20" t="s">
        <v>5</v>
      </c>
      <c r="AJ4" s="20" t="s">
        <v>6</v>
      </c>
      <c r="AK4" s="20" t="s">
        <v>7</v>
      </c>
      <c r="AL4" s="21" t="s">
        <v>12</v>
      </c>
      <c r="AM4" s="22" t="s">
        <v>13</v>
      </c>
      <c r="AN4" s="21" t="s">
        <v>14</v>
      </c>
      <c r="AO4" s="22" t="s">
        <v>15</v>
      </c>
      <c r="AP4" s="23" t="s">
        <v>16</v>
      </c>
      <c r="AQ4" s="20" t="s">
        <v>5</v>
      </c>
      <c r="AR4" s="20" t="s">
        <v>6</v>
      </c>
      <c r="AS4" s="20" t="s">
        <v>7</v>
      </c>
      <c r="AT4" s="21" t="s">
        <v>12</v>
      </c>
      <c r="AU4" s="22" t="s">
        <v>13</v>
      </c>
      <c r="AV4" s="21" t="s">
        <v>14</v>
      </c>
      <c r="AW4" s="22" t="s">
        <v>15</v>
      </c>
      <c r="AX4" s="27" t="str">
        <f>AP4</f>
        <v>CUMILATIVE PERCENTAGE</v>
      </c>
      <c r="AY4" s="20" t="s">
        <v>5</v>
      </c>
      <c r="AZ4" s="20" t="s">
        <v>6</v>
      </c>
      <c r="BA4" s="20" t="s">
        <v>7</v>
      </c>
      <c r="BB4" s="21" t="s">
        <v>12</v>
      </c>
      <c r="BC4" s="22" t="s">
        <v>13</v>
      </c>
      <c r="BD4" s="21" t="s">
        <v>14</v>
      </c>
      <c r="BE4" s="22" t="s">
        <v>15</v>
      </c>
      <c r="BF4" s="27" t="s">
        <v>16</v>
      </c>
      <c r="BG4" s="20" t="s">
        <v>5</v>
      </c>
      <c r="BH4" s="20" t="s">
        <v>6</v>
      </c>
      <c r="BI4" s="20" t="s">
        <v>7</v>
      </c>
      <c r="BJ4" s="21" t="s">
        <v>12</v>
      </c>
      <c r="BK4" s="22" t="s">
        <v>13</v>
      </c>
      <c r="BL4" s="21" t="s">
        <v>14</v>
      </c>
      <c r="BM4" s="22" t="s">
        <v>15</v>
      </c>
      <c r="BN4" s="27" t="s">
        <v>16</v>
      </c>
      <c r="BO4" s="20" t="s">
        <v>5</v>
      </c>
      <c r="BP4" s="20" t="s">
        <v>6</v>
      </c>
      <c r="BQ4" s="20" t="s">
        <v>7</v>
      </c>
      <c r="BR4" s="21" t="s">
        <v>12</v>
      </c>
      <c r="BS4" s="22" t="s">
        <v>13</v>
      </c>
      <c r="BT4" s="21" t="s">
        <v>14</v>
      </c>
      <c r="BU4" s="22" t="s">
        <v>15</v>
      </c>
      <c r="BV4" s="27" t="s">
        <v>16</v>
      </c>
      <c r="BW4" s="20" t="s">
        <v>5</v>
      </c>
      <c r="BX4" s="20" t="s">
        <v>6</v>
      </c>
      <c r="BY4" s="20" t="s">
        <v>7</v>
      </c>
      <c r="BZ4" s="21" t="s">
        <v>12</v>
      </c>
      <c r="CA4" s="22" t="s">
        <v>13</v>
      </c>
      <c r="CB4" s="21" t="s">
        <v>14</v>
      </c>
      <c r="CC4" s="22" t="s">
        <v>15</v>
      </c>
      <c r="CD4" s="27" t="s">
        <v>16</v>
      </c>
      <c r="CE4" s="20" t="s">
        <v>5</v>
      </c>
      <c r="CF4" s="20" t="s">
        <v>6</v>
      </c>
      <c r="CG4" s="20" t="s">
        <v>7</v>
      </c>
      <c r="CH4" s="21" t="s">
        <v>12</v>
      </c>
      <c r="CI4" s="22" t="s">
        <v>13</v>
      </c>
      <c r="CJ4" s="21" t="s">
        <v>14</v>
      </c>
      <c r="CK4" s="22" t="s">
        <v>15</v>
      </c>
      <c r="CL4" s="27" t="s">
        <v>16</v>
      </c>
      <c r="CM4" s="20" t="s">
        <v>5</v>
      </c>
      <c r="CN4" s="20" t="s">
        <v>6</v>
      </c>
      <c r="CO4" s="20" t="s">
        <v>7</v>
      </c>
      <c r="CP4" s="21" t="s">
        <v>12</v>
      </c>
      <c r="CQ4" s="22" t="s">
        <v>13</v>
      </c>
      <c r="CR4" s="21" t="s">
        <v>14</v>
      </c>
      <c r="CS4" s="22" t="s">
        <v>15</v>
      </c>
      <c r="CT4" s="27" t="s">
        <v>16</v>
      </c>
      <c r="CU4" s="20"/>
      <c r="CV4" s="21"/>
      <c r="CW4" s="22"/>
      <c r="CX4" s="21"/>
      <c r="CY4" s="22"/>
      <c r="CZ4" s="27"/>
      <c r="DA4" s="20" t="s">
        <v>5</v>
      </c>
      <c r="DB4" s="20" t="s">
        <v>6</v>
      </c>
      <c r="DC4" s="20" t="s">
        <v>7</v>
      </c>
      <c r="DD4" s="21" t="s">
        <v>12</v>
      </c>
      <c r="DE4" s="22" t="s">
        <v>13</v>
      </c>
      <c r="DF4" s="21" t="s">
        <v>14</v>
      </c>
      <c r="DG4" s="22" t="s">
        <v>15</v>
      </c>
      <c r="DH4" s="27" t="s">
        <v>16</v>
      </c>
      <c r="DI4" s="20" t="s">
        <v>5</v>
      </c>
      <c r="DJ4" s="20" t="s">
        <v>6</v>
      </c>
      <c r="DK4" s="20" t="s">
        <v>7</v>
      </c>
      <c r="DL4" s="21" t="s">
        <v>12</v>
      </c>
      <c r="DM4" s="22" t="s">
        <v>13</v>
      </c>
      <c r="DN4" s="21" t="s">
        <v>14</v>
      </c>
      <c r="DO4" s="22" t="s">
        <v>15</v>
      </c>
      <c r="DP4" s="27" t="s">
        <v>16</v>
      </c>
      <c r="DQ4" s="20" t="s">
        <v>5</v>
      </c>
      <c r="DR4" s="20" t="s">
        <v>6</v>
      </c>
      <c r="DS4" s="20" t="s">
        <v>7</v>
      </c>
      <c r="DT4" s="21" t="s">
        <v>12</v>
      </c>
      <c r="DU4" s="22" t="s">
        <v>13</v>
      </c>
      <c r="DV4" s="21" t="s">
        <v>14</v>
      </c>
      <c r="DW4" s="22" t="s">
        <v>15</v>
      </c>
      <c r="DX4" s="27" t="s">
        <v>16</v>
      </c>
      <c r="DY4" s="28" t="s">
        <v>19</v>
      </c>
      <c r="DZ4" s="29" t="s">
        <v>20</v>
      </c>
      <c r="EA4" s="29" t="s">
        <v>21</v>
      </c>
      <c r="EB4" s="21"/>
      <c r="EC4" s="22"/>
      <c r="ED4" s="21"/>
      <c r="EE4" s="22"/>
      <c r="EF4" s="27"/>
      <c r="EG4" s="20"/>
      <c r="EH4" s="20"/>
      <c r="EI4" s="20"/>
      <c r="EJ4" s="21"/>
      <c r="EK4" s="22"/>
      <c r="EL4" s="21"/>
      <c r="EM4" s="22"/>
      <c r="EN4" s="27"/>
      <c r="EO4" s="20"/>
      <c r="EP4" s="20"/>
      <c r="EQ4" s="20"/>
      <c r="ER4" s="21"/>
      <c r="ES4" s="22"/>
      <c r="ET4" s="21"/>
      <c r="EU4" s="22"/>
      <c r="EV4" s="27"/>
    </row>
    <row r="5" ht="15.75" customHeight="1">
      <c r="B5" s="30" t="s">
        <v>22</v>
      </c>
      <c r="C5" s="31">
        <v>6.0</v>
      </c>
      <c r="D5" s="31">
        <v>2.0</v>
      </c>
      <c r="E5" s="31">
        <v>9.0</v>
      </c>
      <c r="F5" s="31">
        <f t="shared" ref="F5:F45" si="14">C5+D5</f>
        <v>8</v>
      </c>
      <c r="G5" s="31">
        <v>9.0</v>
      </c>
      <c r="H5" s="31">
        <f t="shared" ref="H5:H45" si="15">F5*100/8</f>
        <v>100</v>
      </c>
      <c r="I5" s="31">
        <f t="shared" ref="I5:I45" si="16">G5*100/9</f>
        <v>100</v>
      </c>
      <c r="J5" s="31">
        <v>10.0</v>
      </c>
      <c r="K5" s="31">
        <v>5.0</v>
      </c>
      <c r="L5" s="31">
        <v>14.0</v>
      </c>
      <c r="M5" s="31">
        <f t="shared" ref="M5:M45" si="17">F5+J5</f>
        <v>18</v>
      </c>
      <c r="N5" s="31">
        <f t="shared" ref="N5:N45" si="18">D5+K5</f>
        <v>7</v>
      </c>
      <c r="O5" s="31">
        <f t="shared" ref="O5:O45" si="19">G5+L5</f>
        <v>23</v>
      </c>
      <c r="P5" s="31">
        <f t="shared" ref="P5:P45" si="20">M5+N5+O5</f>
        <v>48</v>
      </c>
      <c r="Q5" s="31">
        <f t="shared" ref="Q5:Q45" si="21">P5*100/48</f>
        <v>100</v>
      </c>
      <c r="R5" s="31"/>
      <c r="S5" s="23">
        <v>8.0</v>
      </c>
      <c r="T5" s="23">
        <v>7.0</v>
      </c>
      <c r="U5" s="23">
        <v>16.0</v>
      </c>
      <c r="V5" s="23">
        <f t="shared" ref="V5:X5" si="1">M5+S5</f>
        <v>26</v>
      </c>
      <c r="W5" s="23">
        <f t="shared" si="1"/>
        <v>14</v>
      </c>
      <c r="X5" s="23">
        <f t="shared" si="1"/>
        <v>39</v>
      </c>
      <c r="Y5" s="23">
        <f t="shared" ref="Y5:Y45" si="23">V5+W5+X5</f>
        <v>79</v>
      </c>
      <c r="Z5" s="23">
        <f t="shared" ref="Z5:Z45" si="24">Y5*100/79</f>
        <v>100</v>
      </c>
      <c r="AA5" s="23">
        <v>12.0</v>
      </c>
      <c r="AB5" s="23">
        <v>5.0</v>
      </c>
      <c r="AC5" s="23">
        <v>12.0</v>
      </c>
      <c r="AD5" s="23">
        <f t="shared" ref="AD5:AF5" si="2">V5+AA5</f>
        <v>38</v>
      </c>
      <c r="AE5" s="23">
        <f t="shared" si="2"/>
        <v>19</v>
      </c>
      <c r="AF5" s="23">
        <f t="shared" si="2"/>
        <v>51</v>
      </c>
      <c r="AG5" s="31">
        <f t="shared" ref="AG5:AG45" si="26">AD5+AE5+AF5</f>
        <v>108</v>
      </c>
      <c r="AH5" s="23">
        <f t="shared" ref="AH5:AH45" si="27">AG5*100/108</f>
        <v>100</v>
      </c>
      <c r="AI5" s="23">
        <v>11.0</v>
      </c>
      <c r="AJ5" s="23">
        <v>9.0</v>
      </c>
      <c r="AK5" s="23">
        <v>16.0</v>
      </c>
      <c r="AL5" s="23">
        <f t="shared" ref="AL5:AN5" si="3">AD5+AI5</f>
        <v>49</v>
      </c>
      <c r="AM5" s="23">
        <f t="shared" si="3"/>
        <v>28</v>
      </c>
      <c r="AN5" s="23">
        <f t="shared" si="3"/>
        <v>67</v>
      </c>
      <c r="AO5" s="23">
        <f t="shared" ref="AO5:AO45" si="29">AL5+AM5+AN5</f>
        <v>144</v>
      </c>
      <c r="AP5" s="23">
        <f t="shared" ref="AP5:AP45" si="30">AO5*100/144</f>
        <v>100</v>
      </c>
      <c r="AQ5" s="23">
        <v>6.0</v>
      </c>
      <c r="AR5" s="23">
        <v>5.0</v>
      </c>
      <c r="AS5" s="23">
        <v>10.0</v>
      </c>
      <c r="AT5" s="23">
        <f t="shared" ref="AT5:AU5" si="4">(AL5+AQ5)</f>
        <v>55</v>
      </c>
      <c r="AU5" s="23">
        <f t="shared" si="4"/>
        <v>33</v>
      </c>
      <c r="AV5" s="23">
        <f t="shared" ref="AV5:AV45" si="32">SUM(AS5,AN5)</f>
        <v>77</v>
      </c>
      <c r="AW5" s="23">
        <f t="shared" ref="AW5:AW45" si="33">AV5+AU5+AT5</f>
        <v>165</v>
      </c>
      <c r="AX5" s="23">
        <f t="shared" ref="AX5:AX45" si="34">AW5/165%</f>
        <v>100</v>
      </c>
      <c r="AY5" s="32">
        <v>10.0</v>
      </c>
      <c r="AZ5" s="32">
        <v>8.0</v>
      </c>
      <c r="BA5" s="32">
        <v>12.0</v>
      </c>
      <c r="BB5" s="23">
        <f t="shared" ref="BB5:BD5" si="5">(AT5+AY5)</f>
        <v>65</v>
      </c>
      <c r="BC5" s="23">
        <f t="shared" si="5"/>
        <v>41</v>
      </c>
      <c r="BD5" s="23">
        <f t="shared" si="5"/>
        <v>89</v>
      </c>
      <c r="BE5" s="23">
        <f t="shared" ref="BE5:BE45" si="36">(AW5+AY5+AZ5+BA5)</f>
        <v>195</v>
      </c>
      <c r="BF5" s="33">
        <f t="shared" ref="BF5:BF45" si="37">(BE5*100)/195</f>
        <v>100</v>
      </c>
      <c r="BG5" s="32">
        <v>12.0</v>
      </c>
      <c r="BH5" s="32">
        <v>10.0</v>
      </c>
      <c r="BI5" s="32">
        <v>17.0</v>
      </c>
      <c r="BJ5" s="23">
        <f t="shared" ref="BJ5:BL5" si="6">(BB5+BG5)</f>
        <v>77</v>
      </c>
      <c r="BK5" s="23">
        <f t="shared" si="6"/>
        <v>51</v>
      </c>
      <c r="BL5" s="23">
        <f t="shared" si="6"/>
        <v>106</v>
      </c>
      <c r="BM5" s="23">
        <f t="shared" ref="BM5:BM45" si="39">(BJ5+BK5+BL5)</f>
        <v>234</v>
      </c>
      <c r="BN5" s="33">
        <f t="shared" ref="BN5:BN45" si="40">(BM5/234)*100</f>
        <v>100</v>
      </c>
      <c r="BO5" s="32">
        <v>8.0</v>
      </c>
      <c r="BP5" s="32">
        <v>7.0</v>
      </c>
      <c r="BQ5" s="32">
        <v>12.0</v>
      </c>
      <c r="BR5" s="23">
        <f t="shared" ref="BR5:BT5" si="7">(BJ5+BO5)</f>
        <v>85</v>
      </c>
      <c r="BS5" s="23">
        <f t="shared" si="7"/>
        <v>58</v>
      </c>
      <c r="BT5" s="23">
        <f t="shared" si="7"/>
        <v>118</v>
      </c>
      <c r="BU5" s="23">
        <f t="shared" ref="BU5:BU45" si="42">(BR5+BS5+BT5)</f>
        <v>261</v>
      </c>
      <c r="BV5" s="33">
        <f t="shared" ref="BV5:BV45" si="43">(BU5*100)/261</f>
        <v>100</v>
      </c>
      <c r="BW5" s="32">
        <v>7.0</v>
      </c>
      <c r="BX5" s="32">
        <v>8.0</v>
      </c>
      <c r="BY5" s="32">
        <v>10.0</v>
      </c>
      <c r="BZ5" s="23">
        <f t="shared" ref="BZ5:CB5" si="8">(BR5+BW5)</f>
        <v>92</v>
      </c>
      <c r="CA5" s="23">
        <f t="shared" si="8"/>
        <v>66</v>
      </c>
      <c r="CB5" s="23">
        <f t="shared" si="8"/>
        <v>128</v>
      </c>
      <c r="CC5" s="23">
        <f t="shared" ref="CC5:CC45" si="45">(BZ5+CA5+CB5)</f>
        <v>286</v>
      </c>
      <c r="CD5" s="33">
        <f t="shared" ref="CD5:CD45" si="46">(CC5*100)/286</f>
        <v>100</v>
      </c>
      <c r="CE5" s="32">
        <v>8.0</v>
      </c>
      <c r="CF5" s="32">
        <v>9.0</v>
      </c>
      <c r="CG5" s="32">
        <v>16.0</v>
      </c>
      <c r="CH5" s="23">
        <f t="shared" ref="CH5:CJ5" si="9">BZ5+CE5</f>
        <v>100</v>
      </c>
      <c r="CI5" s="23">
        <f t="shared" si="9"/>
        <v>75</v>
      </c>
      <c r="CJ5" s="23">
        <f t="shared" si="9"/>
        <v>144</v>
      </c>
      <c r="CK5" s="23">
        <f t="shared" ref="CK5:CK45" si="48">CH5+CI5+CJ5</f>
        <v>319</v>
      </c>
      <c r="CL5" s="33">
        <f t="shared" ref="CL5:CL45" si="49">(CK5*100)/319</f>
        <v>100</v>
      </c>
      <c r="CM5" s="32">
        <v>11.0</v>
      </c>
      <c r="CN5" s="32">
        <v>5.0</v>
      </c>
      <c r="CO5" s="32">
        <v>16.0</v>
      </c>
      <c r="CP5" s="23">
        <f t="shared" ref="CP5:CR5" si="10">CH5+CM5</f>
        <v>111</v>
      </c>
      <c r="CQ5" s="23">
        <f t="shared" si="10"/>
        <v>80</v>
      </c>
      <c r="CR5" s="23">
        <f t="shared" si="10"/>
        <v>160</v>
      </c>
      <c r="CS5" s="23">
        <f t="shared" ref="CS5:CS45" si="51">CP5+CQ5+CR5</f>
        <v>351</v>
      </c>
      <c r="CT5" s="33">
        <f t="shared" ref="CT5:CT45" si="52">CS5*100/351</f>
        <v>100</v>
      </c>
      <c r="CU5" s="32"/>
      <c r="CV5" s="23"/>
      <c r="CW5" s="23"/>
      <c r="CX5" s="23"/>
      <c r="CY5" s="23"/>
      <c r="DA5" s="32">
        <v>11.0</v>
      </c>
      <c r="DB5" s="32">
        <v>6.0</v>
      </c>
      <c r="DC5" s="32">
        <v>13.0</v>
      </c>
      <c r="DD5" s="23">
        <f t="shared" ref="DD5:DF5" si="11">CP5+DA5</f>
        <v>122</v>
      </c>
      <c r="DE5" s="23">
        <f t="shared" si="11"/>
        <v>86</v>
      </c>
      <c r="DF5" s="23">
        <f t="shared" si="11"/>
        <v>173</v>
      </c>
      <c r="DG5" s="23">
        <f t="shared" ref="DG5:DG45" si="54">DD5+DE5+DF5</f>
        <v>381</v>
      </c>
      <c r="DH5" s="33">
        <f t="shared" ref="DH5:DH45" si="55">(DG5*100)/381</f>
        <v>100</v>
      </c>
      <c r="DI5" s="32">
        <v>12.0</v>
      </c>
      <c r="DJ5" s="32">
        <v>5.0</v>
      </c>
      <c r="DK5" s="32">
        <v>15.0</v>
      </c>
      <c r="DL5" s="23">
        <f t="shared" ref="DL5:DN5" si="12">DD5+DI5</f>
        <v>134</v>
      </c>
      <c r="DM5" s="23">
        <f t="shared" si="12"/>
        <v>91</v>
      </c>
      <c r="DN5" s="23">
        <f t="shared" si="12"/>
        <v>188</v>
      </c>
      <c r="DO5" s="23">
        <f t="shared" ref="DO5:DO45" si="57">DL5+DM5+DN5</f>
        <v>413</v>
      </c>
      <c r="DP5" s="33">
        <f t="shared" ref="DP5:DP45" si="58">DO5*100/413</f>
        <v>100</v>
      </c>
      <c r="DQ5" s="32">
        <v>13.0</v>
      </c>
      <c r="DR5" s="32">
        <v>6.0</v>
      </c>
      <c r="DS5" s="32">
        <v>12.0</v>
      </c>
      <c r="DT5" s="32">
        <f t="shared" ref="DT5:DV5" si="13">DL5+DQ5</f>
        <v>147</v>
      </c>
      <c r="DU5" s="23">
        <f t="shared" si="13"/>
        <v>97</v>
      </c>
      <c r="DV5" s="23">
        <f t="shared" si="13"/>
        <v>200</v>
      </c>
      <c r="DW5" s="23">
        <f t="shared" ref="DW5:DW45" si="60">DT5+DU5+DV5</f>
        <v>444</v>
      </c>
      <c r="DX5" s="33">
        <f t="shared" ref="DX5:DX45" si="61">DW5*100/444</f>
        <v>100</v>
      </c>
      <c r="DY5" s="32">
        <f t="shared" ref="DY5:DY45" si="62">DU5+DV5</f>
        <v>297</v>
      </c>
      <c r="DZ5" s="34">
        <f t="shared" ref="DZ5:DZ45" si="63">DY5/297%</f>
        <v>100</v>
      </c>
      <c r="EA5" s="34">
        <f t="shared" ref="EA5:EA45" si="64">DT5/147%</f>
        <v>100</v>
      </c>
      <c r="EB5" s="23"/>
      <c r="EC5" s="23"/>
      <c r="ED5" s="23"/>
      <c r="EE5" s="23"/>
      <c r="EG5" s="32"/>
      <c r="EH5" s="32"/>
      <c r="EI5" s="32"/>
      <c r="EJ5" s="23"/>
      <c r="EK5" s="23"/>
      <c r="EL5" s="23"/>
      <c r="EM5" s="23"/>
      <c r="EO5" s="32"/>
      <c r="EP5" s="32"/>
      <c r="EQ5" s="32"/>
      <c r="ER5" s="23"/>
      <c r="ES5" s="23"/>
      <c r="ET5" s="23"/>
      <c r="EU5" s="23"/>
    </row>
    <row r="6" ht="15.75" customHeight="1">
      <c r="A6" s="35">
        <v>1.0</v>
      </c>
      <c r="B6" s="36" t="s">
        <v>23</v>
      </c>
      <c r="C6" s="31">
        <v>6.0</v>
      </c>
      <c r="D6" s="31">
        <v>2.0</v>
      </c>
      <c r="E6" s="31">
        <v>9.0</v>
      </c>
      <c r="F6" s="31">
        <f t="shared" si="14"/>
        <v>8</v>
      </c>
      <c r="G6" s="31">
        <v>9.0</v>
      </c>
      <c r="H6" s="31">
        <f t="shared" si="15"/>
        <v>100</v>
      </c>
      <c r="I6" s="31">
        <f t="shared" si="16"/>
        <v>100</v>
      </c>
      <c r="J6" s="31">
        <v>10.0</v>
      </c>
      <c r="K6" s="31">
        <v>5.0</v>
      </c>
      <c r="L6" s="31">
        <v>14.0</v>
      </c>
      <c r="M6" s="31">
        <f t="shared" si="17"/>
        <v>18</v>
      </c>
      <c r="N6" s="31">
        <f t="shared" si="18"/>
        <v>7</v>
      </c>
      <c r="O6" s="31">
        <f t="shared" si="19"/>
        <v>23</v>
      </c>
      <c r="P6" s="31">
        <f t="shared" si="20"/>
        <v>48</v>
      </c>
      <c r="Q6" s="31">
        <f t="shared" si="21"/>
        <v>100</v>
      </c>
      <c r="R6" s="31"/>
      <c r="S6" s="31">
        <v>8.0</v>
      </c>
      <c r="T6" s="31">
        <v>7.0</v>
      </c>
      <c r="U6" s="31">
        <v>16.0</v>
      </c>
      <c r="V6" s="23">
        <f t="shared" ref="V6:X6" si="22">M6+S6</f>
        <v>26</v>
      </c>
      <c r="W6" s="23">
        <f t="shared" si="22"/>
        <v>14</v>
      </c>
      <c r="X6" s="23">
        <f t="shared" si="22"/>
        <v>39</v>
      </c>
      <c r="Y6" s="23">
        <f t="shared" si="23"/>
        <v>79</v>
      </c>
      <c r="Z6" s="23">
        <f t="shared" si="24"/>
        <v>100</v>
      </c>
      <c r="AA6" s="31">
        <v>12.0</v>
      </c>
      <c r="AB6" s="31">
        <v>5.0</v>
      </c>
      <c r="AC6" s="31">
        <v>12.0</v>
      </c>
      <c r="AD6" s="23">
        <f t="shared" ref="AD6:AF6" si="25">V6+AA6</f>
        <v>38</v>
      </c>
      <c r="AE6" s="23">
        <f t="shared" si="25"/>
        <v>19</v>
      </c>
      <c r="AF6" s="23">
        <f t="shared" si="25"/>
        <v>51</v>
      </c>
      <c r="AG6" s="31">
        <f t="shared" si="26"/>
        <v>108</v>
      </c>
      <c r="AH6" s="23">
        <f t="shared" si="27"/>
        <v>100</v>
      </c>
      <c r="AI6" s="23">
        <v>11.0</v>
      </c>
      <c r="AJ6" s="23">
        <v>9.0</v>
      </c>
      <c r="AK6" s="23">
        <v>16.0</v>
      </c>
      <c r="AL6" s="23">
        <f t="shared" ref="AL6:AN6" si="28">AD6+AI6</f>
        <v>49</v>
      </c>
      <c r="AM6" s="23">
        <f t="shared" si="28"/>
        <v>28</v>
      </c>
      <c r="AN6" s="23">
        <f t="shared" si="28"/>
        <v>67</v>
      </c>
      <c r="AO6" s="23">
        <f t="shared" si="29"/>
        <v>144</v>
      </c>
      <c r="AP6" s="23">
        <f t="shared" si="30"/>
        <v>100</v>
      </c>
      <c r="AQ6" s="23">
        <v>6.0</v>
      </c>
      <c r="AR6" s="23">
        <v>5.0</v>
      </c>
      <c r="AS6" s="23">
        <v>10.0</v>
      </c>
      <c r="AT6" s="23">
        <f t="shared" ref="AT6:AU6" si="31">(AL6+AQ6)</f>
        <v>55</v>
      </c>
      <c r="AU6" s="23">
        <f t="shared" si="31"/>
        <v>33</v>
      </c>
      <c r="AV6" s="23">
        <f t="shared" si="32"/>
        <v>77</v>
      </c>
      <c r="AW6" s="23">
        <f t="shared" si="33"/>
        <v>165</v>
      </c>
      <c r="AX6" s="23">
        <f t="shared" si="34"/>
        <v>100</v>
      </c>
      <c r="AY6" s="32">
        <v>10.0</v>
      </c>
      <c r="AZ6" s="32">
        <v>8.0</v>
      </c>
      <c r="BA6" s="32">
        <v>12.0</v>
      </c>
      <c r="BB6" s="23">
        <f t="shared" ref="BB6:BD6" si="35">(AT6+AY6)</f>
        <v>65</v>
      </c>
      <c r="BC6" s="23">
        <f t="shared" si="35"/>
        <v>41</v>
      </c>
      <c r="BD6" s="23">
        <f t="shared" si="35"/>
        <v>89</v>
      </c>
      <c r="BE6" s="23">
        <f t="shared" si="36"/>
        <v>195</v>
      </c>
      <c r="BF6" s="33">
        <f t="shared" si="37"/>
        <v>100</v>
      </c>
      <c r="BG6" s="32">
        <v>12.0</v>
      </c>
      <c r="BH6" s="32">
        <v>10.0</v>
      </c>
      <c r="BI6" s="32">
        <v>17.0</v>
      </c>
      <c r="BJ6" s="23">
        <f t="shared" ref="BJ6:BL6" si="38">(BB6+BG6)</f>
        <v>77</v>
      </c>
      <c r="BK6" s="23">
        <f t="shared" si="38"/>
        <v>51</v>
      </c>
      <c r="BL6" s="23">
        <f t="shared" si="38"/>
        <v>106</v>
      </c>
      <c r="BM6" s="23">
        <f t="shared" si="39"/>
        <v>234</v>
      </c>
      <c r="BN6" s="33">
        <f t="shared" si="40"/>
        <v>100</v>
      </c>
      <c r="BO6" s="32">
        <v>8.0</v>
      </c>
      <c r="BP6" s="32">
        <v>7.0</v>
      </c>
      <c r="BQ6" s="32">
        <v>12.0</v>
      </c>
      <c r="BR6" s="23">
        <f t="shared" ref="BR6:BT6" si="41">(BJ6+BO6)</f>
        <v>85</v>
      </c>
      <c r="BS6" s="23">
        <f t="shared" si="41"/>
        <v>58</v>
      </c>
      <c r="BT6" s="23">
        <f t="shared" si="41"/>
        <v>118</v>
      </c>
      <c r="BU6" s="23">
        <f t="shared" si="42"/>
        <v>261</v>
      </c>
      <c r="BV6" s="33">
        <f t="shared" si="43"/>
        <v>100</v>
      </c>
      <c r="BW6" s="32">
        <v>7.0</v>
      </c>
      <c r="BX6" s="32">
        <v>8.0</v>
      </c>
      <c r="BY6" s="32">
        <v>10.0</v>
      </c>
      <c r="BZ6" s="23">
        <f t="shared" ref="BZ6:CB6" si="44">(BR6+BW6)</f>
        <v>92</v>
      </c>
      <c r="CA6" s="23">
        <f t="shared" si="44"/>
        <v>66</v>
      </c>
      <c r="CB6" s="23">
        <f t="shared" si="44"/>
        <v>128</v>
      </c>
      <c r="CC6" s="23">
        <f t="shared" si="45"/>
        <v>286</v>
      </c>
      <c r="CD6" s="33">
        <f t="shared" si="46"/>
        <v>100</v>
      </c>
      <c r="CE6" s="32">
        <v>8.0</v>
      </c>
      <c r="CF6" s="32">
        <v>9.0</v>
      </c>
      <c r="CG6" s="32">
        <v>16.0</v>
      </c>
      <c r="CH6" s="23">
        <f t="shared" ref="CH6:CJ6" si="47">BZ6+CE6</f>
        <v>100</v>
      </c>
      <c r="CI6" s="23">
        <f t="shared" si="47"/>
        <v>75</v>
      </c>
      <c r="CJ6" s="23">
        <f t="shared" si="47"/>
        <v>144</v>
      </c>
      <c r="CK6" s="23">
        <f t="shared" si="48"/>
        <v>319</v>
      </c>
      <c r="CL6" s="33">
        <f t="shared" si="49"/>
        <v>100</v>
      </c>
      <c r="CM6" s="32">
        <v>11.0</v>
      </c>
      <c r="CN6" s="32">
        <v>5.0</v>
      </c>
      <c r="CO6" s="32">
        <v>16.0</v>
      </c>
      <c r="CP6" s="23">
        <f t="shared" ref="CP6:CR6" si="50">CH6+CM6</f>
        <v>111</v>
      </c>
      <c r="CQ6" s="23">
        <f t="shared" si="50"/>
        <v>80</v>
      </c>
      <c r="CR6" s="23">
        <f t="shared" si="50"/>
        <v>160</v>
      </c>
      <c r="CS6" s="23">
        <f t="shared" si="51"/>
        <v>351</v>
      </c>
      <c r="CT6" s="33">
        <f t="shared" si="52"/>
        <v>100</v>
      </c>
      <c r="CU6" s="32"/>
      <c r="CV6" s="23"/>
      <c r="CW6" s="23"/>
      <c r="CX6" s="23"/>
      <c r="CY6" s="23"/>
      <c r="DA6" s="32">
        <v>11.0</v>
      </c>
      <c r="DB6" s="32">
        <v>6.0</v>
      </c>
      <c r="DC6" s="32">
        <v>13.0</v>
      </c>
      <c r="DD6" s="23">
        <f t="shared" ref="DD6:DF6" si="53">CP6+DA6</f>
        <v>122</v>
      </c>
      <c r="DE6" s="23">
        <f t="shared" si="53"/>
        <v>86</v>
      </c>
      <c r="DF6" s="23">
        <f t="shared" si="53"/>
        <v>173</v>
      </c>
      <c r="DG6" s="23">
        <f t="shared" si="54"/>
        <v>381</v>
      </c>
      <c r="DH6" s="33">
        <f t="shared" si="55"/>
        <v>100</v>
      </c>
      <c r="DI6" s="32">
        <v>12.0</v>
      </c>
      <c r="DJ6" s="32">
        <v>5.0</v>
      </c>
      <c r="DK6" s="32">
        <v>15.0</v>
      </c>
      <c r="DL6" s="23">
        <f t="shared" ref="DL6:DN6" si="56">DD6+DI6</f>
        <v>134</v>
      </c>
      <c r="DM6" s="23">
        <f t="shared" si="56"/>
        <v>91</v>
      </c>
      <c r="DN6" s="23">
        <f t="shared" si="56"/>
        <v>188</v>
      </c>
      <c r="DO6" s="23">
        <f t="shared" si="57"/>
        <v>413</v>
      </c>
      <c r="DP6" s="33">
        <f t="shared" si="58"/>
        <v>100</v>
      </c>
      <c r="DQ6" s="32">
        <v>13.0</v>
      </c>
      <c r="DR6" s="32">
        <v>6.0</v>
      </c>
      <c r="DS6" s="32">
        <v>12.0</v>
      </c>
      <c r="DT6" s="32">
        <f t="shared" ref="DT6:DV6" si="59">DL6+DQ6</f>
        <v>147</v>
      </c>
      <c r="DU6" s="23">
        <f t="shared" si="59"/>
        <v>97</v>
      </c>
      <c r="DV6" s="23">
        <f t="shared" si="59"/>
        <v>200</v>
      </c>
      <c r="DW6" s="23">
        <f t="shared" si="60"/>
        <v>444</v>
      </c>
      <c r="DX6" s="33">
        <f t="shared" si="61"/>
        <v>100</v>
      </c>
      <c r="DY6" s="32">
        <f t="shared" si="62"/>
        <v>297</v>
      </c>
      <c r="DZ6" s="34">
        <f t="shared" si="63"/>
        <v>100</v>
      </c>
      <c r="EA6" s="34">
        <f t="shared" si="64"/>
        <v>100</v>
      </c>
      <c r="EB6" s="23"/>
      <c r="EC6" s="23"/>
      <c r="ED6" s="23"/>
      <c r="EE6" s="23"/>
      <c r="EG6" s="32"/>
      <c r="EH6" s="32"/>
      <c r="EI6" s="32"/>
      <c r="EJ6" s="23"/>
      <c r="EK6" s="23"/>
      <c r="EL6" s="23"/>
      <c r="EM6" s="23"/>
      <c r="EO6" s="32"/>
      <c r="EP6" s="32"/>
      <c r="EQ6" s="32"/>
      <c r="ER6" s="23"/>
      <c r="ES6" s="23"/>
      <c r="ET6" s="23"/>
      <c r="EU6" s="23"/>
    </row>
    <row r="7" ht="15.75" customHeight="1">
      <c r="A7" s="35">
        <v>2.0</v>
      </c>
      <c r="B7" s="37" t="s">
        <v>24</v>
      </c>
      <c r="C7" s="31">
        <v>6.0</v>
      </c>
      <c r="D7" s="31">
        <v>2.0</v>
      </c>
      <c r="E7" s="31">
        <v>9.0</v>
      </c>
      <c r="F7" s="31">
        <f t="shared" si="14"/>
        <v>8</v>
      </c>
      <c r="G7" s="31">
        <v>9.0</v>
      </c>
      <c r="H7" s="31">
        <f t="shared" si="15"/>
        <v>100</v>
      </c>
      <c r="I7" s="31">
        <f t="shared" si="16"/>
        <v>100</v>
      </c>
      <c r="J7" s="31">
        <v>10.0</v>
      </c>
      <c r="K7" s="31">
        <v>5.0</v>
      </c>
      <c r="L7" s="31">
        <v>14.0</v>
      </c>
      <c r="M7" s="31">
        <f t="shared" si="17"/>
        <v>18</v>
      </c>
      <c r="N7" s="31">
        <f t="shared" si="18"/>
        <v>7</v>
      </c>
      <c r="O7" s="31">
        <f t="shared" si="19"/>
        <v>23</v>
      </c>
      <c r="P7" s="31">
        <f t="shared" si="20"/>
        <v>48</v>
      </c>
      <c r="Q7" s="31">
        <f t="shared" si="21"/>
        <v>100</v>
      </c>
      <c r="R7" s="31"/>
      <c r="S7" s="31">
        <v>8.0</v>
      </c>
      <c r="T7" s="31">
        <v>7.0</v>
      </c>
      <c r="U7" s="31">
        <v>16.0</v>
      </c>
      <c r="V7" s="23">
        <f t="shared" ref="V7:X7" si="65">M7+S7</f>
        <v>26</v>
      </c>
      <c r="W7" s="23">
        <f t="shared" si="65"/>
        <v>14</v>
      </c>
      <c r="X7" s="23">
        <f t="shared" si="65"/>
        <v>39</v>
      </c>
      <c r="Y7" s="23">
        <f t="shared" si="23"/>
        <v>79</v>
      </c>
      <c r="Z7" s="23">
        <f t="shared" si="24"/>
        <v>100</v>
      </c>
      <c r="AA7" s="31">
        <v>12.0</v>
      </c>
      <c r="AB7" s="31">
        <v>5.0</v>
      </c>
      <c r="AC7" s="31">
        <v>12.0</v>
      </c>
      <c r="AD7" s="23">
        <f t="shared" ref="AD7:AF7" si="66">V7+AA7</f>
        <v>38</v>
      </c>
      <c r="AE7" s="23">
        <f t="shared" si="66"/>
        <v>19</v>
      </c>
      <c r="AF7" s="23">
        <f t="shared" si="66"/>
        <v>51</v>
      </c>
      <c r="AG7" s="31">
        <f t="shared" si="26"/>
        <v>108</v>
      </c>
      <c r="AH7" s="23">
        <f t="shared" si="27"/>
        <v>100</v>
      </c>
      <c r="AI7" s="23">
        <v>11.0</v>
      </c>
      <c r="AJ7" s="23">
        <v>9.0</v>
      </c>
      <c r="AK7" s="23">
        <v>16.0</v>
      </c>
      <c r="AL7" s="23">
        <f t="shared" ref="AL7:AN7" si="67">AD7+AI7</f>
        <v>49</v>
      </c>
      <c r="AM7" s="23">
        <f t="shared" si="67"/>
        <v>28</v>
      </c>
      <c r="AN7" s="23">
        <f t="shared" si="67"/>
        <v>67</v>
      </c>
      <c r="AO7" s="23">
        <f t="shared" si="29"/>
        <v>144</v>
      </c>
      <c r="AP7" s="23">
        <f t="shared" si="30"/>
        <v>100</v>
      </c>
      <c r="AQ7" s="23">
        <v>6.0</v>
      </c>
      <c r="AR7" s="23">
        <v>5.0</v>
      </c>
      <c r="AS7" s="23">
        <v>8.0</v>
      </c>
      <c r="AT7" s="23">
        <f t="shared" ref="AT7:AU7" si="68">(AL7+AQ7)</f>
        <v>55</v>
      </c>
      <c r="AU7" s="23">
        <f t="shared" si="68"/>
        <v>33</v>
      </c>
      <c r="AV7" s="23">
        <f t="shared" si="32"/>
        <v>75</v>
      </c>
      <c r="AW7" s="23">
        <f t="shared" si="33"/>
        <v>163</v>
      </c>
      <c r="AX7" s="23">
        <f t="shared" si="34"/>
        <v>98.78787879</v>
      </c>
      <c r="AY7" s="32">
        <v>10.0</v>
      </c>
      <c r="AZ7" s="32">
        <v>7.0</v>
      </c>
      <c r="BA7" s="32">
        <v>12.0</v>
      </c>
      <c r="BB7" s="23">
        <f t="shared" ref="BB7:BD7" si="69">(AT7+AY7)</f>
        <v>65</v>
      </c>
      <c r="BC7" s="23">
        <f t="shared" si="69"/>
        <v>40</v>
      </c>
      <c r="BD7" s="23">
        <f t="shared" si="69"/>
        <v>87</v>
      </c>
      <c r="BE7" s="23">
        <f t="shared" si="36"/>
        <v>192</v>
      </c>
      <c r="BF7" s="33">
        <f t="shared" si="37"/>
        <v>98.46153846</v>
      </c>
      <c r="BG7" s="32">
        <v>8.0</v>
      </c>
      <c r="BH7" s="32">
        <v>8.0</v>
      </c>
      <c r="BI7" s="32">
        <v>16.0</v>
      </c>
      <c r="BJ7" s="23">
        <f t="shared" ref="BJ7:BL7" si="70">(BB7+BG7)</f>
        <v>73</v>
      </c>
      <c r="BK7" s="23">
        <f t="shared" si="70"/>
        <v>48</v>
      </c>
      <c r="BL7" s="23">
        <f t="shared" si="70"/>
        <v>103</v>
      </c>
      <c r="BM7" s="23">
        <f t="shared" si="39"/>
        <v>224</v>
      </c>
      <c r="BN7" s="33">
        <f t="shared" si="40"/>
        <v>95.72649573</v>
      </c>
      <c r="BO7" s="32">
        <v>7.0</v>
      </c>
      <c r="BP7" s="32">
        <v>6.0</v>
      </c>
      <c r="BQ7" s="32">
        <v>8.0</v>
      </c>
      <c r="BR7" s="23">
        <f t="shared" ref="BR7:BT7" si="71">(BJ7+BO7)</f>
        <v>80</v>
      </c>
      <c r="BS7" s="23">
        <f t="shared" si="71"/>
        <v>54</v>
      </c>
      <c r="BT7" s="23">
        <f t="shared" si="71"/>
        <v>111</v>
      </c>
      <c r="BU7" s="23">
        <f t="shared" si="42"/>
        <v>245</v>
      </c>
      <c r="BV7" s="33">
        <f t="shared" si="43"/>
        <v>93.8697318</v>
      </c>
      <c r="BW7" s="32">
        <v>6.0</v>
      </c>
      <c r="BX7" s="32">
        <v>6.0</v>
      </c>
      <c r="BY7" s="32">
        <v>8.0</v>
      </c>
      <c r="BZ7" s="23">
        <f t="shared" ref="BZ7:CB7" si="72">(BR7+BW7)</f>
        <v>86</v>
      </c>
      <c r="CA7" s="23">
        <f t="shared" si="72"/>
        <v>60</v>
      </c>
      <c r="CB7" s="23">
        <f t="shared" si="72"/>
        <v>119</v>
      </c>
      <c r="CC7" s="23">
        <f t="shared" si="45"/>
        <v>265</v>
      </c>
      <c r="CD7" s="33">
        <f t="shared" si="46"/>
        <v>92.65734266</v>
      </c>
      <c r="CE7" s="32">
        <v>8.0</v>
      </c>
      <c r="CF7" s="32">
        <v>8.0</v>
      </c>
      <c r="CG7" s="32">
        <v>14.0</v>
      </c>
      <c r="CH7" s="23">
        <f t="shared" ref="CH7:CJ7" si="73">BZ7+CE7</f>
        <v>94</v>
      </c>
      <c r="CI7" s="23">
        <f t="shared" si="73"/>
        <v>68</v>
      </c>
      <c r="CJ7" s="23">
        <f t="shared" si="73"/>
        <v>133</v>
      </c>
      <c r="CK7" s="23">
        <f t="shared" si="48"/>
        <v>295</v>
      </c>
      <c r="CL7" s="33">
        <f t="shared" si="49"/>
        <v>92.47648903</v>
      </c>
      <c r="CM7" s="32">
        <v>11.0</v>
      </c>
      <c r="CN7" s="32">
        <v>5.0</v>
      </c>
      <c r="CO7" s="32">
        <v>16.0</v>
      </c>
      <c r="CP7" s="23">
        <f t="shared" ref="CP7:CR7" si="74">CH7+CM7</f>
        <v>105</v>
      </c>
      <c r="CQ7" s="23">
        <f t="shared" si="74"/>
        <v>73</v>
      </c>
      <c r="CR7" s="23">
        <f t="shared" si="74"/>
        <v>149</v>
      </c>
      <c r="CS7" s="23">
        <f t="shared" si="51"/>
        <v>327</v>
      </c>
      <c r="CT7" s="33">
        <f t="shared" si="52"/>
        <v>93.16239316</v>
      </c>
      <c r="CU7" s="32"/>
      <c r="CV7" s="23"/>
      <c r="CW7" s="23"/>
      <c r="CX7" s="23"/>
      <c r="CY7" s="23"/>
      <c r="DA7" s="32">
        <v>11.0</v>
      </c>
      <c r="DB7" s="32">
        <v>5.0</v>
      </c>
      <c r="DC7" s="32">
        <v>11.0</v>
      </c>
      <c r="DD7" s="23">
        <f t="shared" ref="DD7:DF7" si="75">CP7+DA7</f>
        <v>116</v>
      </c>
      <c r="DE7" s="23">
        <f t="shared" si="75"/>
        <v>78</v>
      </c>
      <c r="DF7" s="23">
        <f t="shared" si="75"/>
        <v>160</v>
      </c>
      <c r="DG7" s="23">
        <f t="shared" si="54"/>
        <v>354</v>
      </c>
      <c r="DH7" s="33">
        <f t="shared" si="55"/>
        <v>92.91338583</v>
      </c>
      <c r="DI7" s="32">
        <v>9.0</v>
      </c>
      <c r="DJ7" s="32">
        <v>4.0</v>
      </c>
      <c r="DK7" s="32">
        <v>15.0</v>
      </c>
      <c r="DL7" s="23">
        <f t="shared" ref="DL7:DN7" si="76">DD7+DI7</f>
        <v>125</v>
      </c>
      <c r="DM7" s="23">
        <f t="shared" si="76"/>
        <v>82</v>
      </c>
      <c r="DN7" s="23">
        <f t="shared" si="76"/>
        <v>175</v>
      </c>
      <c r="DO7" s="23">
        <f t="shared" si="57"/>
        <v>382</v>
      </c>
      <c r="DP7" s="33">
        <f t="shared" si="58"/>
        <v>92.49394673</v>
      </c>
      <c r="DQ7" s="32">
        <v>12.0</v>
      </c>
      <c r="DR7" s="32">
        <v>6.0</v>
      </c>
      <c r="DS7" s="32">
        <v>10.0</v>
      </c>
      <c r="DT7" s="32">
        <f t="shared" ref="DT7:DV7" si="77">DL7+DQ7</f>
        <v>137</v>
      </c>
      <c r="DU7" s="23">
        <f t="shared" si="77"/>
        <v>88</v>
      </c>
      <c r="DV7" s="23">
        <f t="shared" si="77"/>
        <v>185</v>
      </c>
      <c r="DW7" s="23">
        <f t="shared" si="60"/>
        <v>410</v>
      </c>
      <c r="DX7" s="33">
        <f t="shared" si="61"/>
        <v>92.34234234</v>
      </c>
      <c r="DY7" s="32">
        <f t="shared" si="62"/>
        <v>273</v>
      </c>
      <c r="DZ7" s="34">
        <f t="shared" si="63"/>
        <v>91.91919192</v>
      </c>
      <c r="EA7" s="34">
        <f t="shared" si="64"/>
        <v>93.19727891</v>
      </c>
      <c r="EB7" s="23"/>
      <c r="EC7" s="23"/>
      <c r="ED7" s="23"/>
      <c r="EE7" s="23"/>
      <c r="EG7" s="32"/>
      <c r="EH7" s="32"/>
      <c r="EI7" s="32"/>
      <c r="EJ7" s="23"/>
      <c r="EK7" s="23"/>
      <c r="EL7" s="23"/>
      <c r="EM7" s="23"/>
      <c r="EO7" s="32"/>
      <c r="EP7" s="32"/>
      <c r="EQ7" s="32"/>
      <c r="ER7" s="23"/>
      <c r="ES7" s="23"/>
      <c r="ET7" s="23"/>
      <c r="EU7" s="23"/>
    </row>
    <row r="8" ht="15.75" customHeight="1">
      <c r="A8" s="35">
        <v>3.0</v>
      </c>
      <c r="B8" s="36" t="s">
        <v>25</v>
      </c>
      <c r="C8" s="31">
        <v>6.0</v>
      </c>
      <c r="D8" s="31">
        <v>1.0</v>
      </c>
      <c r="E8" s="31">
        <v>9.0</v>
      </c>
      <c r="F8" s="31">
        <f t="shared" si="14"/>
        <v>7</v>
      </c>
      <c r="G8" s="31">
        <v>9.0</v>
      </c>
      <c r="H8" s="31">
        <f t="shared" si="15"/>
        <v>87.5</v>
      </c>
      <c r="I8" s="31">
        <f t="shared" si="16"/>
        <v>100</v>
      </c>
      <c r="J8" s="31">
        <v>10.0</v>
      </c>
      <c r="K8" s="31">
        <v>5.0</v>
      </c>
      <c r="L8" s="31">
        <v>14.0</v>
      </c>
      <c r="M8" s="31">
        <f t="shared" si="17"/>
        <v>17</v>
      </c>
      <c r="N8" s="31">
        <f t="shared" si="18"/>
        <v>6</v>
      </c>
      <c r="O8" s="31">
        <f t="shared" si="19"/>
        <v>23</v>
      </c>
      <c r="P8" s="31">
        <f t="shared" si="20"/>
        <v>46</v>
      </c>
      <c r="Q8" s="31">
        <f t="shared" si="21"/>
        <v>95.83333333</v>
      </c>
      <c r="R8" s="31"/>
      <c r="S8" s="31">
        <v>8.0</v>
      </c>
      <c r="T8" s="31">
        <v>7.0</v>
      </c>
      <c r="U8" s="31">
        <v>16.0</v>
      </c>
      <c r="V8" s="23">
        <f t="shared" ref="V8:X8" si="78">M8+S8</f>
        <v>25</v>
      </c>
      <c r="W8" s="23">
        <f t="shared" si="78"/>
        <v>13</v>
      </c>
      <c r="X8" s="23">
        <f t="shared" si="78"/>
        <v>39</v>
      </c>
      <c r="Y8" s="23">
        <f t="shared" si="23"/>
        <v>77</v>
      </c>
      <c r="Z8" s="23">
        <f t="shared" si="24"/>
        <v>97.46835443</v>
      </c>
      <c r="AA8" s="31">
        <v>12.0</v>
      </c>
      <c r="AB8" s="31">
        <v>5.0</v>
      </c>
      <c r="AC8" s="31">
        <v>12.0</v>
      </c>
      <c r="AD8" s="23">
        <f t="shared" ref="AD8:AF8" si="79">V8+AA8</f>
        <v>37</v>
      </c>
      <c r="AE8" s="23">
        <f t="shared" si="79"/>
        <v>18</v>
      </c>
      <c r="AF8" s="23">
        <f t="shared" si="79"/>
        <v>51</v>
      </c>
      <c r="AG8" s="31">
        <f t="shared" si="26"/>
        <v>106</v>
      </c>
      <c r="AH8" s="23">
        <f t="shared" si="27"/>
        <v>98.14814815</v>
      </c>
      <c r="AI8" s="23">
        <v>9.0</v>
      </c>
      <c r="AJ8" s="23">
        <v>7.0</v>
      </c>
      <c r="AK8" s="23">
        <v>16.0</v>
      </c>
      <c r="AL8" s="23">
        <f t="shared" ref="AL8:AN8" si="80">AD8+AI8</f>
        <v>46</v>
      </c>
      <c r="AM8" s="23">
        <f t="shared" si="80"/>
        <v>25</v>
      </c>
      <c r="AN8" s="23">
        <f t="shared" si="80"/>
        <v>67</v>
      </c>
      <c r="AO8" s="23">
        <f t="shared" si="29"/>
        <v>138</v>
      </c>
      <c r="AP8" s="23">
        <f t="shared" si="30"/>
        <v>95.83333333</v>
      </c>
      <c r="AQ8" s="23">
        <v>5.0</v>
      </c>
      <c r="AR8" s="23">
        <v>5.0</v>
      </c>
      <c r="AS8" s="23">
        <v>10.0</v>
      </c>
      <c r="AT8" s="23">
        <f t="shared" ref="AT8:AU8" si="81">(AL8+AQ8)</f>
        <v>51</v>
      </c>
      <c r="AU8" s="23">
        <f t="shared" si="81"/>
        <v>30</v>
      </c>
      <c r="AV8" s="23">
        <f t="shared" si="32"/>
        <v>77</v>
      </c>
      <c r="AW8" s="23">
        <f t="shared" si="33"/>
        <v>158</v>
      </c>
      <c r="AX8" s="23">
        <f t="shared" si="34"/>
        <v>95.75757576</v>
      </c>
      <c r="AY8" s="32">
        <v>10.0</v>
      </c>
      <c r="AZ8" s="32">
        <v>7.0</v>
      </c>
      <c r="BA8" s="32">
        <v>12.0</v>
      </c>
      <c r="BB8" s="23">
        <f t="shared" ref="BB8:BD8" si="82">(AT8+AY8)</f>
        <v>61</v>
      </c>
      <c r="BC8" s="23">
        <f t="shared" si="82"/>
        <v>37</v>
      </c>
      <c r="BD8" s="23">
        <f t="shared" si="82"/>
        <v>89</v>
      </c>
      <c r="BE8" s="23">
        <f t="shared" si="36"/>
        <v>187</v>
      </c>
      <c r="BF8" s="33">
        <f t="shared" si="37"/>
        <v>95.8974359</v>
      </c>
      <c r="BG8" s="32">
        <v>11.0</v>
      </c>
      <c r="BH8" s="32">
        <v>8.0</v>
      </c>
      <c r="BI8" s="32">
        <v>17.0</v>
      </c>
      <c r="BJ8" s="23">
        <f t="shared" ref="BJ8:BL8" si="83">(BB8+BG8)</f>
        <v>72</v>
      </c>
      <c r="BK8" s="23">
        <f t="shared" si="83"/>
        <v>45</v>
      </c>
      <c r="BL8" s="23">
        <f t="shared" si="83"/>
        <v>106</v>
      </c>
      <c r="BM8" s="23">
        <f t="shared" si="39"/>
        <v>223</v>
      </c>
      <c r="BN8" s="33">
        <f t="shared" si="40"/>
        <v>95.2991453</v>
      </c>
      <c r="BO8" s="32">
        <v>6.0</v>
      </c>
      <c r="BP8" s="32">
        <v>7.0</v>
      </c>
      <c r="BQ8" s="32">
        <v>8.0</v>
      </c>
      <c r="BR8" s="23">
        <f t="shared" ref="BR8:BT8" si="84">(BJ8+BO8)</f>
        <v>78</v>
      </c>
      <c r="BS8" s="23">
        <f t="shared" si="84"/>
        <v>52</v>
      </c>
      <c r="BT8" s="23">
        <f t="shared" si="84"/>
        <v>114</v>
      </c>
      <c r="BU8" s="23">
        <f t="shared" si="42"/>
        <v>244</v>
      </c>
      <c r="BV8" s="33">
        <f t="shared" si="43"/>
        <v>93.48659004</v>
      </c>
      <c r="BW8" s="32">
        <v>6.0</v>
      </c>
      <c r="BX8" s="32">
        <v>7.0</v>
      </c>
      <c r="BY8" s="32">
        <v>10.0</v>
      </c>
      <c r="BZ8" s="23">
        <f t="shared" ref="BZ8:CB8" si="85">(BR8+BW8)</f>
        <v>84</v>
      </c>
      <c r="CA8" s="23">
        <f t="shared" si="85"/>
        <v>59</v>
      </c>
      <c r="CB8" s="23">
        <f t="shared" si="85"/>
        <v>124</v>
      </c>
      <c r="CC8" s="23">
        <f t="shared" si="45"/>
        <v>267</v>
      </c>
      <c r="CD8" s="33">
        <f t="shared" si="46"/>
        <v>93.35664336</v>
      </c>
      <c r="CE8" s="32">
        <v>7.0</v>
      </c>
      <c r="CF8" s="32">
        <v>7.0</v>
      </c>
      <c r="CG8" s="32">
        <v>16.0</v>
      </c>
      <c r="CH8" s="23">
        <f t="shared" ref="CH8:CJ8" si="86">BZ8+CE8</f>
        <v>91</v>
      </c>
      <c r="CI8" s="23">
        <f t="shared" si="86"/>
        <v>66</v>
      </c>
      <c r="CJ8" s="23">
        <f t="shared" si="86"/>
        <v>140</v>
      </c>
      <c r="CK8" s="23">
        <f t="shared" si="48"/>
        <v>297</v>
      </c>
      <c r="CL8" s="33">
        <f t="shared" si="49"/>
        <v>93.10344828</v>
      </c>
      <c r="CM8" s="32">
        <v>11.0</v>
      </c>
      <c r="CN8" s="32">
        <v>5.0</v>
      </c>
      <c r="CO8" s="32">
        <v>16.0</v>
      </c>
      <c r="CP8" s="23">
        <f t="shared" ref="CP8:CR8" si="87">CH8+CM8</f>
        <v>102</v>
      </c>
      <c r="CQ8" s="23">
        <f t="shared" si="87"/>
        <v>71</v>
      </c>
      <c r="CR8" s="23">
        <f t="shared" si="87"/>
        <v>156</v>
      </c>
      <c r="CS8" s="23">
        <f t="shared" si="51"/>
        <v>329</v>
      </c>
      <c r="CT8" s="33">
        <f t="shared" si="52"/>
        <v>93.73219373</v>
      </c>
      <c r="CU8" s="32"/>
      <c r="CV8" s="23"/>
      <c r="CW8" s="23"/>
      <c r="CX8" s="23"/>
      <c r="CY8" s="23"/>
      <c r="DA8" s="32">
        <v>10.0</v>
      </c>
      <c r="DB8" s="32">
        <v>5.0</v>
      </c>
      <c r="DC8" s="32">
        <v>9.0</v>
      </c>
      <c r="DD8" s="23">
        <f t="shared" ref="DD8:DF8" si="88">CP8+DA8</f>
        <v>112</v>
      </c>
      <c r="DE8" s="23">
        <f t="shared" si="88"/>
        <v>76</v>
      </c>
      <c r="DF8" s="23">
        <f t="shared" si="88"/>
        <v>165</v>
      </c>
      <c r="DG8" s="23">
        <f t="shared" si="54"/>
        <v>353</v>
      </c>
      <c r="DH8" s="33">
        <f t="shared" si="55"/>
        <v>92.65091864</v>
      </c>
      <c r="DI8" s="32">
        <v>10.0</v>
      </c>
      <c r="DJ8" s="32">
        <v>5.0</v>
      </c>
      <c r="DK8" s="32">
        <v>9.0</v>
      </c>
      <c r="DL8" s="23">
        <f t="shared" ref="DL8:DN8" si="89">DD8+DI8</f>
        <v>122</v>
      </c>
      <c r="DM8" s="23">
        <f t="shared" si="89"/>
        <v>81</v>
      </c>
      <c r="DN8" s="23">
        <f t="shared" si="89"/>
        <v>174</v>
      </c>
      <c r="DO8" s="23">
        <f t="shared" si="57"/>
        <v>377</v>
      </c>
      <c r="DP8" s="33">
        <f t="shared" si="58"/>
        <v>91.28329298</v>
      </c>
      <c r="DQ8" s="32">
        <v>12.0</v>
      </c>
      <c r="DR8" s="32">
        <v>6.0</v>
      </c>
      <c r="DS8" s="32">
        <v>12.0</v>
      </c>
      <c r="DT8" s="32">
        <f t="shared" ref="DT8:DV8" si="90">DL8+DQ8</f>
        <v>134</v>
      </c>
      <c r="DU8" s="23">
        <f t="shared" si="90"/>
        <v>87</v>
      </c>
      <c r="DV8" s="23">
        <f t="shared" si="90"/>
        <v>186</v>
      </c>
      <c r="DW8" s="23">
        <f t="shared" si="60"/>
        <v>407</v>
      </c>
      <c r="DX8" s="33">
        <f t="shared" si="61"/>
        <v>91.66666667</v>
      </c>
      <c r="DY8" s="32">
        <f t="shared" si="62"/>
        <v>273</v>
      </c>
      <c r="DZ8" s="34">
        <f t="shared" si="63"/>
        <v>91.91919192</v>
      </c>
      <c r="EA8" s="34">
        <f t="shared" si="64"/>
        <v>91.15646259</v>
      </c>
      <c r="EB8" s="23"/>
      <c r="EC8" s="23"/>
      <c r="ED8" s="23"/>
      <c r="EE8" s="23"/>
      <c r="EG8" s="32"/>
      <c r="EH8" s="32"/>
      <c r="EI8" s="32"/>
      <c r="EJ8" s="23"/>
      <c r="EK8" s="23"/>
      <c r="EL8" s="23"/>
      <c r="EM8" s="23"/>
      <c r="EO8" s="32"/>
      <c r="EP8" s="32"/>
      <c r="EQ8" s="32"/>
      <c r="ER8" s="23"/>
      <c r="ES8" s="23"/>
      <c r="ET8" s="23"/>
      <c r="EU8" s="23"/>
    </row>
    <row r="9" ht="15.75" customHeight="1">
      <c r="A9" s="35">
        <v>4.0</v>
      </c>
      <c r="B9" s="36" t="s">
        <v>26</v>
      </c>
      <c r="C9" s="31">
        <v>6.0</v>
      </c>
      <c r="D9" s="31">
        <v>2.0</v>
      </c>
      <c r="E9" s="31">
        <v>9.0</v>
      </c>
      <c r="F9" s="31">
        <f t="shared" si="14"/>
        <v>8</v>
      </c>
      <c r="G9" s="31">
        <v>9.0</v>
      </c>
      <c r="H9" s="31">
        <f t="shared" si="15"/>
        <v>100</v>
      </c>
      <c r="I9" s="31">
        <f t="shared" si="16"/>
        <v>100</v>
      </c>
      <c r="J9" s="31">
        <v>10.0</v>
      </c>
      <c r="K9" s="31">
        <v>5.0</v>
      </c>
      <c r="L9" s="31">
        <v>14.0</v>
      </c>
      <c r="M9" s="31">
        <f t="shared" si="17"/>
        <v>18</v>
      </c>
      <c r="N9" s="31">
        <f t="shared" si="18"/>
        <v>7</v>
      </c>
      <c r="O9" s="31">
        <f t="shared" si="19"/>
        <v>23</v>
      </c>
      <c r="P9" s="31">
        <f t="shared" si="20"/>
        <v>48</v>
      </c>
      <c r="Q9" s="31">
        <f t="shared" si="21"/>
        <v>100</v>
      </c>
      <c r="R9" s="31"/>
      <c r="S9" s="31">
        <v>8.0</v>
      </c>
      <c r="T9" s="31">
        <v>7.0</v>
      </c>
      <c r="U9" s="31">
        <v>16.0</v>
      </c>
      <c r="V9" s="23">
        <f t="shared" ref="V9:X9" si="91">M9+S9</f>
        <v>26</v>
      </c>
      <c r="W9" s="23">
        <f t="shared" si="91"/>
        <v>14</v>
      </c>
      <c r="X9" s="23">
        <f t="shared" si="91"/>
        <v>39</v>
      </c>
      <c r="Y9" s="23">
        <f t="shared" si="23"/>
        <v>79</v>
      </c>
      <c r="Z9" s="23">
        <f t="shared" si="24"/>
        <v>100</v>
      </c>
      <c r="AA9" s="31">
        <v>12.0</v>
      </c>
      <c r="AB9" s="31">
        <v>5.0</v>
      </c>
      <c r="AC9" s="31">
        <v>12.0</v>
      </c>
      <c r="AD9" s="23">
        <f t="shared" ref="AD9:AF9" si="92">V9+AA9</f>
        <v>38</v>
      </c>
      <c r="AE9" s="23">
        <f t="shared" si="92"/>
        <v>19</v>
      </c>
      <c r="AF9" s="23">
        <f t="shared" si="92"/>
        <v>51</v>
      </c>
      <c r="AG9" s="31">
        <f t="shared" si="26"/>
        <v>108</v>
      </c>
      <c r="AH9" s="23">
        <f t="shared" si="27"/>
        <v>100</v>
      </c>
      <c r="AI9" s="23">
        <v>10.0</v>
      </c>
      <c r="AJ9" s="23">
        <v>9.0</v>
      </c>
      <c r="AK9" s="23">
        <v>14.0</v>
      </c>
      <c r="AL9" s="23">
        <f t="shared" ref="AL9:AN9" si="93">AD9+AI9</f>
        <v>48</v>
      </c>
      <c r="AM9" s="23">
        <f t="shared" si="93"/>
        <v>28</v>
      </c>
      <c r="AN9" s="23">
        <f t="shared" si="93"/>
        <v>65</v>
      </c>
      <c r="AO9" s="23">
        <f t="shared" si="29"/>
        <v>141</v>
      </c>
      <c r="AP9" s="23">
        <f t="shared" si="30"/>
        <v>97.91666667</v>
      </c>
      <c r="AQ9" s="23">
        <v>6.0</v>
      </c>
      <c r="AR9" s="23">
        <v>5.0</v>
      </c>
      <c r="AS9" s="23">
        <v>10.0</v>
      </c>
      <c r="AT9" s="23">
        <f t="shared" ref="AT9:AU9" si="94">(AL9+AQ9)</f>
        <v>54</v>
      </c>
      <c r="AU9" s="23">
        <f t="shared" si="94"/>
        <v>33</v>
      </c>
      <c r="AV9" s="23">
        <f t="shared" si="32"/>
        <v>75</v>
      </c>
      <c r="AW9" s="23">
        <f t="shared" si="33"/>
        <v>162</v>
      </c>
      <c r="AX9" s="23">
        <f t="shared" si="34"/>
        <v>98.18181818</v>
      </c>
      <c r="AY9" s="32">
        <v>9.0</v>
      </c>
      <c r="AZ9" s="32">
        <v>7.0</v>
      </c>
      <c r="BA9" s="32">
        <v>10.0</v>
      </c>
      <c r="BB9" s="23">
        <f t="shared" ref="BB9:BD9" si="95">(AT9+AY9)</f>
        <v>63</v>
      </c>
      <c r="BC9" s="23">
        <f t="shared" si="95"/>
        <v>40</v>
      </c>
      <c r="BD9" s="23">
        <f t="shared" si="95"/>
        <v>85</v>
      </c>
      <c r="BE9" s="23">
        <f t="shared" si="36"/>
        <v>188</v>
      </c>
      <c r="BF9" s="33">
        <f t="shared" si="37"/>
        <v>96.41025641</v>
      </c>
      <c r="BG9" s="32">
        <v>12.0</v>
      </c>
      <c r="BH9" s="32">
        <v>10.0</v>
      </c>
      <c r="BI9" s="32">
        <v>15.0</v>
      </c>
      <c r="BJ9" s="23">
        <f t="shared" ref="BJ9:BL9" si="96">(BB9+BG9)</f>
        <v>75</v>
      </c>
      <c r="BK9" s="23">
        <f t="shared" si="96"/>
        <v>50</v>
      </c>
      <c r="BL9" s="23">
        <f t="shared" si="96"/>
        <v>100</v>
      </c>
      <c r="BM9" s="23">
        <f t="shared" si="39"/>
        <v>225</v>
      </c>
      <c r="BN9" s="33">
        <f t="shared" si="40"/>
        <v>96.15384615</v>
      </c>
      <c r="BO9" s="32">
        <v>7.0</v>
      </c>
      <c r="BP9" s="32">
        <v>7.0</v>
      </c>
      <c r="BQ9" s="32">
        <v>10.0</v>
      </c>
      <c r="BR9" s="23">
        <f t="shared" ref="BR9:BT9" si="97">(BJ9+BO9)</f>
        <v>82</v>
      </c>
      <c r="BS9" s="23">
        <f t="shared" si="97"/>
        <v>57</v>
      </c>
      <c r="BT9" s="23">
        <f t="shared" si="97"/>
        <v>110</v>
      </c>
      <c r="BU9" s="23">
        <f t="shared" si="42"/>
        <v>249</v>
      </c>
      <c r="BV9" s="33">
        <f t="shared" si="43"/>
        <v>95.40229885</v>
      </c>
      <c r="BW9" s="32">
        <v>6.0</v>
      </c>
      <c r="BX9" s="32">
        <v>6.0</v>
      </c>
      <c r="BY9" s="32">
        <v>8.0</v>
      </c>
      <c r="BZ9" s="23">
        <f t="shared" ref="BZ9:CB9" si="98">(BR9+BW9)</f>
        <v>88</v>
      </c>
      <c r="CA9" s="23">
        <f t="shared" si="98"/>
        <v>63</v>
      </c>
      <c r="CB9" s="23">
        <f t="shared" si="98"/>
        <v>118</v>
      </c>
      <c r="CC9" s="23">
        <f t="shared" si="45"/>
        <v>269</v>
      </c>
      <c r="CD9" s="33">
        <f t="shared" si="46"/>
        <v>94.05594406</v>
      </c>
      <c r="CE9" s="32">
        <v>8.0</v>
      </c>
      <c r="CF9" s="32">
        <v>9.0</v>
      </c>
      <c r="CG9" s="32">
        <v>16.0</v>
      </c>
      <c r="CH9" s="23">
        <f t="shared" ref="CH9:CJ9" si="99">BZ9+CE9</f>
        <v>96</v>
      </c>
      <c r="CI9" s="23">
        <f t="shared" si="99"/>
        <v>72</v>
      </c>
      <c r="CJ9" s="23">
        <f t="shared" si="99"/>
        <v>134</v>
      </c>
      <c r="CK9" s="23">
        <f t="shared" si="48"/>
        <v>302</v>
      </c>
      <c r="CL9" s="33">
        <f t="shared" si="49"/>
        <v>94.67084639</v>
      </c>
      <c r="CM9" s="32">
        <v>11.0</v>
      </c>
      <c r="CN9" s="32">
        <v>5.0</v>
      </c>
      <c r="CO9" s="32">
        <v>16.0</v>
      </c>
      <c r="CP9" s="23">
        <f t="shared" ref="CP9:CR9" si="100">CH9+CM9</f>
        <v>107</v>
      </c>
      <c r="CQ9" s="23">
        <f t="shared" si="100"/>
        <v>77</v>
      </c>
      <c r="CR9" s="23">
        <f t="shared" si="100"/>
        <v>150</v>
      </c>
      <c r="CS9" s="23">
        <f t="shared" si="51"/>
        <v>334</v>
      </c>
      <c r="CT9" s="33">
        <f t="shared" si="52"/>
        <v>95.15669516</v>
      </c>
      <c r="CU9" s="32"/>
      <c r="CV9" s="23"/>
      <c r="CW9" s="23"/>
      <c r="CX9" s="23"/>
      <c r="CY9" s="23"/>
      <c r="DA9" s="32">
        <v>2.0</v>
      </c>
      <c r="DB9" s="32">
        <v>1.0</v>
      </c>
      <c r="DC9" s="32">
        <v>2.0</v>
      </c>
      <c r="DD9" s="23">
        <f t="shared" ref="DD9:DF9" si="101">CP9+DA9</f>
        <v>109</v>
      </c>
      <c r="DE9" s="23">
        <f t="shared" si="101"/>
        <v>78</v>
      </c>
      <c r="DF9" s="23">
        <f t="shared" si="101"/>
        <v>152</v>
      </c>
      <c r="DG9" s="23">
        <f t="shared" si="54"/>
        <v>339</v>
      </c>
      <c r="DH9" s="33">
        <f t="shared" si="55"/>
        <v>88.97637795</v>
      </c>
      <c r="DI9" s="32">
        <v>12.0</v>
      </c>
      <c r="DJ9" s="32">
        <v>5.0</v>
      </c>
      <c r="DK9" s="32">
        <v>15.0</v>
      </c>
      <c r="DL9" s="23">
        <f t="shared" ref="DL9:DN9" si="102">DD9+DI9</f>
        <v>121</v>
      </c>
      <c r="DM9" s="23">
        <f t="shared" si="102"/>
        <v>83</v>
      </c>
      <c r="DN9" s="23">
        <f t="shared" si="102"/>
        <v>167</v>
      </c>
      <c r="DO9" s="23">
        <f t="shared" si="57"/>
        <v>371</v>
      </c>
      <c r="DP9" s="33">
        <f t="shared" si="58"/>
        <v>89.83050847</v>
      </c>
      <c r="DQ9" s="32">
        <v>11.0</v>
      </c>
      <c r="DR9" s="32">
        <v>6.0</v>
      </c>
      <c r="DS9" s="32">
        <v>10.0</v>
      </c>
      <c r="DT9" s="32">
        <f t="shared" ref="DT9:DV9" si="103">DL9+DQ9</f>
        <v>132</v>
      </c>
      <c r="DU9" s="23">
        <f t="shared" si="103"/>
        <v>89</v>
      </c>
      <c r="DV9" s="23">
        <f t="shared" si="103"/>
        <v>177</v>
      </c>
      <c r="DW9" s="23">
        <f t="shared" si="60"/>
        <v>398</v>
      </c>
      <c r="DX9" s="33">
        <f t="shared" si="61"/>
        <v>89.63963964</v>
      </c>
      <c r="DY9" s="32">
        <f t="shared" si="62"/>
        <v>266</v>
      </c>
      <c r="DZ9" s="34">
        <f t="shared" si="63"/>
        <v>89.56228956</v>
      </c>
      <c r="EA9" s="34">
        <f t="shared" si="64"/>
        <v>89.79591837</v>
      </c>
      <c r="EB9" s="23"/>
      <c r="EC9" s="23"/>
      <c r="ED9" s="23"/>
      <c r="EE9" s="23"/>
      <c r="EG9" s="32"/>
      <c r="EH9" s="32"/>
      <c r="EI9" s="32"/>
      <c r="EJ9" s="23"/>
      <c r="EK9" s="23"/>
      <c r="EL9" s="23"/>
      <c r="EM9" s="23"/>
      <c r="EO9" s="32"/>
      <c r="EP9" s="32"/>
      <c r="EQ9" s="32"/>
      <c r="ER9" s="23"/>
      <c r="ES9" s="23"/>
      <c r="ET9" s="23"/>
      <c r="EU9" s="23"/>
    </row>
    <row r="10" ht="15.75" customHeight="1">
      <c r="A10" s="35">
        <v>5.0</v>
      </c>
      <c r="B10" s="36" t="s">
        <v>27</v>
      </c>
      <c r="C10" s="31">
        <v>6.0</v>
      </c>
      <c r="D10" s="31">
        <v>2.0</v>
      </c>
      <c r="E10" s="31">
        <v>9.0</v>
      </c>
      <c r="F10" s="31">
        <f t="shared" si="14"/>
        <v>8</v>
      </c>
      <c r="G10" s="31">
        <v>9.0</v>
      </c>
      <c r="H10" s="31">
        <f t="shared" si="15"/>
        <v>100</v>
      </c>
      <c r="I10" s="31">
        <f t="shared" si="16"/>
        <v>100</v>
      </c>
      <c r="J10" s="31">
        <v>10.0</v>
      </c>
      <c r="K10" s="31">
        <v>5.0</v>
      </c>
      <c r="L10" s="31">
        <v>14.0</v>
      </c>
      <c r="M10" s="31">
        <f t="shared" si="17"/>
        <v>18</v>
      </c>
      <c r="N10" s="31">
        <f t="shared" si="18"/>
        <v>7</v>
      </c>
      <c r="O10" s="31">
        <f t="shared" si="19"/>
        <v>23</v>
      </c>
      <c r="P10" s="31">
        <f t="shared" si="20"/>
        <v>48</v>
      </c>
      <c r="Q10" s="31">
        <f t="shared" si="21"/>
        <v>100</v>
      </c>
      <c r="R10" s="31"/>
      <c r="S10" s="31">
        <v>8.0</v>
      </c>
      <c r="T10" s="31">
        <v>7.0</v>
      </c>
      <c r="U10" s="31">
        <v>16.0</v>
      </c>
      <c r="V10" s="23">
        <f t="shared" ref="V10:X10" si="104">M10+S10</f>
        <v>26</v>
      </c>
      <c r="W10" s="23">
        <f t="shared" si="104"/>
        <v>14</v>
      </c>
      <c r="X10" s="23">
        <f t="shared" si="104"/>
        <v>39</v>
      </c>
      <c r="Y10" s="23">
        <f t="shared" si="23"/>
        <v>79</v>
      </c>
      <c r="Z10" s="23">
        <f t="shared" si="24"/>
        <v>100</v>
      </c>
      <c r="AA10" s="31">
        <v>8.0</v>
      </c>
      <c r="AB10" s="31">
        <v>5.0</v>
      </c>
      <c r="AC10" s="31">
        <v>12.0</v>
      </c>
      <c r="AD10" s="23">
        <f t="shared" ref="AD10:AF10" si="105">V10+AA10</f>
        <v>34</v>
      </c>
      <c r="AE10" s="23">
        <f t="shared" si="105"/>
        <v>19</v>
      </c>
      <c r="AF10" s="23">
        <f t="shared" si="105"/>
        <v>51</v>
      </c>
      <c r="AG10" s="31">
        <f t="shared" si="26"/>
        <v>104</v>
      </c>
      <c r="AH10" s="23">
        <f t="shared" si="27"/>
        <v>96.2962963</v>
      </c>
      <c r="AI10" s="23">
        <v>10.0</v>
      </c>
      <c r="AJ10" s="23">
        <v>8.0</v>
      </c>
      <c r="AK10" s="23">
        <v>16.0</v>
      </c>
      <c r="AL10" s="23">
        <f t="shared" ref="AL10:AN10" si="106">AD10+AI10</f>
        <v>44</v>
      </c>
      <c r="AM10" s="23">
        <f t="shared" si="106"/>
        <v>27</v>
      </c>
      <c r="AN10" s="23">
        <f t="shared" si="106"/>
        <v>67</v>
      </c>
      <c r="AO10" s="23">
        <f t="shared" si="29"/>
        <v>138</v>
      </c>
      <c r="AP10" s="23">
        <f t="shared" si="30"/>
        <v>95.83333333</v>
      </c>
      <c r="AQ10" s="23">
        <v>4.0</v>
      </c>
      <c r="AR10" s="23">
        <v>5.0</v>
      </c>
      <c r="AS10" s="23">
        <v>8.0</v>
      </c>
      <c r="AT10" s="23">
        <f t="shared" ref="AT10:AU10" si="107">(AL10+AQ10)</f>
        <v>48</v>
      </c>
      <c r="AU10" s="23">
        <f t="shared" si="107"/>
        <v>32</v>
      </c>
      <c r="AV10" s="23">
        <f t="shared" si="32"/>
        <v>75</v>
      </c>
      <c r="AW10" s="23">
        <f t="shared" si="33"/>
        <v>155</v>
      </c>
      <c r="AX10" s="23">
        <f t="shared" si="34"/>
        <v>93.93939394</v>
      </c>
      <c r="AY10" s="32">
        <v>10.0</v>
      </c>
      <c r="AZ10" s="32">
        <v>7.0</v>
      </c>
      <c r="BA10" s="32">
        <v>10.0</v>
      </c>
      <c r="BB10" s="23">
        <f t="shared" ref="BB10:BD10" si="108">(AT10+AY10)</f>
        <v>58</v>
      </c>
      <c r="BC10" s="23">
        <f t="shared" si="108"/>
        <v>39</v>
      </c>
      <c r="BD10" s="23">
        <f t="shared" si="108"/>
        <v>85</v>
      </c>
      <c r="BE10" s="23">
        <f t="shared" si="36"/>
        <v>182</v>
      </c>
      <c r="BF10" s="33">
        <f t="shared" si="37"/>
        <v>93.33333333</v>
      </c>
      <c r="BG10" s="32">
        <v>12.0</v>
      </c>
      <c r="BH10" s="32">
        <v>10.0</v>
      </c>
      <c r="BI10" s="32">
        <v>15.0</v>
      </c>
      <c r="BJ10" s="23">
        <f t="shared" ref="BJ10:BL10" si="109">(BB10+BG10)</f>
        <v>70</v>
      </c>
      <c r="BK10" s="23">
        <f t="shared" si="109"/>
        <v>49</v>
      </c>
      <c r="BL10" s="23">
        <f t="shared" si="109"/>
        <v>100</v>
      </c>
      <c r="BM10" s="23">
        <f t="shared" si="39"/>
        <v>219</v>
      </c>
      <c r="BN10" s="33">
        <f t="shared" si="40"/>
        <v>93.58974359</v>
      </c>
      <c r="BO10" s="32">
        <v>8.0</v>
      </c>
      <c r="BP10" s="32">
        <v>6.0</v>
      </c>
      <c r="BQ10" s="32">
        <v>10.0</v>
      </c>
      <c r="BR10" s="23">
        <f t="shared" ref="BR10:BT10" si="110">(BJ10+BO10)</f>
        <v>78</v>
      </c>
      <c r="BS10" s="23">
        <f t="shared" si="110"/>
        <v>55</v>
      </c>
      <c r="BT10" s="23">
        <f t="shared" si="110"/>
        <v>110</v>
      </c>
      <c r="BU10" s="23">
        <f t="shared" si="42"/>
        <v>243</v>
      </c>
      <c r="BV10" s="33">
        <f t="shared" si="43"/>
        <v>93.10344828</v>
      </c>
      <c r="BW10" s="32">
        <v>6.0</v>
      </c>
      <c r="BX10" s="32">
        <v>7.0</v>
      </c>
      <c r="BY10" s="32">
        <v>10.0</v>
      </c>
      <c r="BZ10" s="23">
        <f t="shared" ref="BZ10:CB10" si="111">(BR10+BW10)</f>
        <v>84</v>
      </c>
      <c r="CA10" s="23">
        <f t="shared" si="111"/>
        <v>62</v>
      </c>
      <c r="CB10" s="23">
        <f t="shared" si="111"/>
        <v>120</v>
      </c>
      <c r="CC10" s="23">
        <f t="shared" si="45"/>
        <v>266</v>
      </c>
      <c r="CD10" s="33">
        <f t="shared" si="46"/>
        <v>93.00699301</v>
      </c>
      <c r="CE10" s="32">
        <v>8.0</v>
      </c>
      <c r="CF10" s="32">
        <v>8.0</v>
      </c>
      <c r="CG10" s="32">
        <v>12.0</v>
      </c>
      <c r="CH10" s="23">
        <f t="shared" ref="CH10:CJ10" si="112">BZ10+CE10</f>
        <v>92</v>
      </c>
      <c r="CI10" s="23">
        <f t="shared" si="112"/>
        <v>70</v>
      </c>
      <c r="CJ10" s="23">
        <f t="shared" si="112"/>
        <v>132</v>
      </c>
      <c r="CK10" s="23">
        <f t="shared" si="48"/>
        <v>294</v>
      </c>
      <c r="CL10" s="33">
        <f t="shared" si="49"/>
        <v>92.1630094</v>
      </c>
      <c r="CM10" s="32">
        <v>11.0</v>
      </c>
      <c r="CN10" s="32">
        <v>5.0</v>
      </c>
      <c r="CO10" s="32">
        <v>16.0</v>
      </c>
      <c r="CP10" s="23">
        <f t="shared" ref="CP10:CR10" si="113">CH10+CM10</f>
        <v>103</v>
      </c>
      <c r="CQ10" s="23">
        <f t="shared" si="113"/>
        <v>75</v>
      </c>
      <c r="CR10" s="23">
        <f t="shared" si="113"/>
        <v>148</v>
      </c>
      <c r="CS10" s="23">
        <f t="shared" si="51"/>
        <v>326</v>
      </c>
      <c r="CT10" s="33">
        <f t="shared" si="52"/>
        <v>92.87749288</v>
      </c>
      <c r="CU10" s="32"/>
      <c r="CV10" s="23"/>
      <c r="CW10" s="23"/>
      <c r="CX10" s="23"/>
      <c r="CY10" s="23"/>
      <c r="DA10" s="32">
        <v>10.0</v>
      </c>
      <c r="DB10" s="32">
        <v>6.0</v>
      </c>
      <c r="DC10" s="32">
        <v>13.0</v>
      </c>
      <c r="DD10" s="23">
        <f t="shared" ref="DD10:DF10" si="114">CP10+DA10</f>
        <v>113</v>
      </c>
      <c r="DE10" s="23">
        <f t="shared" si="114"/>
        <v>81</v>
      </c>
      <c r="DF10" s="23">
        <f t="shared" si="114"/>
        <v>161</v>
      </c>
      <c r="DG10" s="23">
        <f t="shared" si="54"/>
        <v>355</v>
      </c>
      <c r="DH10" s="33">
        <f t="shared" si="55"/>
        <v>93.17585302</v>
      </c>
      <c r="DI10" s="32">
        <v>9.0</v>
      </c>
      <c r="DJ10" s="32">
        <v>5.0</v>
      </c>
      <c r="DK10" s="32">
        <v>8.0</v>
      </c>
      <c r="DL10" s="23">
        <f t="shared" ref="DL10:DN10" si="115">DD10+DI10</f>
        <v>122</v>
      </c>
      <c r="DM10" s="23">
        <f t="shared" si="115"/>
        <v>86</v>
      </c>
      <c r="DN10" s="23">
        <f t="shared" si="115"/>
        <v>169</v>
      </c>
      <c r="DO10" s="23">
        <f t="shared" si="57"/>
        <v>377</v>
      </c>
      <c r="DP10" s="33">
        <f t="shared" si="58"/>
        <v>91.28329298</v>
      </c>
      <c r="DQ10" s="32">
        <v>12.0</v>
      </c>
      <c r="DR10" s="32">
        <v>5.0</v>
      </c>
      <c r="DS10" s="32">
        <v>12.0</v>
      </c>
      <c r="DT10" s="32">
        <f t="shared" ref="DT10:DV10" si="116">DL10+DQ10</f>
        <v>134</v>
      </c>
      <c r="DU10" s="23">
        <f t="shared" si="116"/>
        <v>91</v>
      </c>
      <c r="DV10" s="23">
        <f t="shared" si="116"/>
        <v>181</v>
      </c>
      <c r="DW10" s="23">
        <f t="shared" si="60"/>
        <v>406</v>
      </c>
      <c r="DX10" s="33">
        <f t="shared" si="61"/>
        <v>91.44144144</v>
      </c>
      <c r="DY10" s="32">
        <f t="shared" si="62"/>
        <v>272</v>
      </c>
      <c r="DZ10" s="34">
        <f t="shared" si="63"/>
        <v>91.58249158</v>
      </c>
      <c r="EA10" s="34">
        <f t="shared" si="64"/>
        <v>91.15646259</v>
      </c>
      <c r="EB10" s="23"/>
      <c r="EC10" s="23"/>
      <c r="ED10" s="23"/>
      <c r="EE10" s="23"/>
      <c r="EG10" s="32"/>
      <c r="EH10" s="32"/>
      <c r="EI10" s="32"/>
      <c r="EJ10" s="23"/>
      <c r="EK10" s="23"/>
      <c r="EL10" s="23"/>
      <c r="EM10" s="23"/>
      <c r="EO10" s="32"/>
      <c r="EP10" s="32"/>
      <c r="EQ10" s="32"/>
      <c r="ER10" s="23"/>
      <c r="ES10" s="23"/>
      <c r="ET10" s="23"/>
      <c r="EU10" s="23"/>
    </row>
    <row r="11" ht="15.75" customHeight="1">
      <c r="A11" s="35">
        <v>6.0</v>
      </c>
      <c r="B11" s="36" t="s">
        <v>28</v>
      </c>
      <c r="C11" s="31">
        <v>6.0</v>
      </c>
      <c r="D11" s="31">
        <v>2.0</v>
      </c>
      <c r="E11" s="31">
        <v>9.0</v>
      </c>
      <c r="F11" s="31">
        <f t="shared" si="14"/>
        <v>8</v>
      </c>
      <c r="G11" s="31">
        <v>9.0</v>
      </c>
      <c r="H11" s="31">
        <f t="shared" si="15"/>
        <v>100</v>
      </c>
      <c r="I11" s="31">
        <f t="shared" si="16"/>
        <v>100</v>
      </c>
      <c r="J11" s="31">
        <v>9.0</v>
      </c>
      <c r="K11" s="31">
        <v>5.0</v>
      </c>
      <c r="L11" s="31">
        <v>14.0</v>
      </c>
      <c r="M11" s="31">
        <f t="shared" si="17"/>
        <v>17</v>
      </c>
      <c r="N11" s="31">
        <f t="shared" si="18"/>
        <v>7</v>
      </c>
      <c r="O11" s="31">
        <f t="shared" si="19"/>
        <v>23</v>
      </c>
      <c r="P11" s="31">
        <f t="shared" si="20"/>
        <v>47</v>
      </c>
      <c r="Q11" s="31">
        <f t="shared" si="21"/>
        <v>97.91666667</v>
      </c>
      <c r="R11" s="31"/>
      <c r="S11" s="31">
        <v>6.0</v>
      </c>
      <c r="T11" s="31">
        <v>7.0</v>
      </c>
      <c r="U11" s="31">
        <v>12.0</v>
      </c>
      <c r="V11" s="23">
        <f t="shared" ref="V11:X11" si="117">M11+S11</f>
        <v>23</v>
      </c>
      <c r="W11" s="23">
        <f t="shared" si="117"/>
        <v>14</v>
      </c>
      <c r="X11" s="23">
        <f t="shared" si="117"/>
        <v>35</v>
      </c>
      <c r="Y11" s="23">
        <f t="shared" si="23"/>
        <v>72</v>
      </c>
      <c r="Z11" s="23">
        <f t="shared" si="24"/>
        <v>91.13924051</v>
      </c>
      <c r="AA11" s="31">
        <v>12.0</v>
      </c>
      <c r="AB11" s="31">
        <v>5.0</v>
      </c>
      <c r="AC11" s="31">
        <v>10.0</v>
      </c>
      <c r="AD11" s="23">
        <f t="shared" ref="AD11:AF11" si="118">V11+AA11</f>
        <v>35</v>
      </c>
      <c r="AE11" s="23">
        <f t="shared" si="118"/>
        <v>19</v>
      </c>
      <c r="AF11" s="23">
        <f t="shared" si="118"/>
        <v>45</v>
      </c>
      <c r="AG11" s="31">
        <f t="shared" si="26"/>
        <v>99</v>
      </c>
      <c r="AH11" s="23">
        <f t="shared" si="27"/>
        <v>91.66666667</v>
      </c>
      <c r="AI11" s="23">
        <v>11.0</v>
      </c>
      <c r="AJ11" s="23">
        <v>9.0</v>
      </c>
      <c r="AK11" s="23">
        <v>16.0</v>
      </c>
      <c r="AL11" s="23">
        <f t="shared" ref="AL11:AN11" si="119">AD11+AI11</f>
        <v>46</v>
      </c>
      <c r="AM11" s="23">
        <f t="shared" si="119"/>
        <v>28</v>
      </c>
      <c r="AN11" s="23">
        <f t="shared" si="119"/>
        <v>61</v>
      </c>
      <c r="AO11" s="23">
        <f t="shared" si="29"/>
        <v>135</v>
      </c>
      <c r="AP11" s="23">
        <f t="shared" si="30"/>
        <v>93.75</v>
      </c>
      <c r="AQ11" s="23">
        <v>5.0</v>
      </c>
      <c r="AR11" s="23">
        <v>5.0</v>
      </c>
      <c r="AS11" s="23">
        <v>10.0</v>
      </c>
      <c r="AT11" s="23">
        <f t="shared" ref="AT11:AU11" si="120">(AL11+AQ11)</f>
        <v>51</v>
      </c>
      <c r="AU11" s="23">
        <f t="shared" si="120"/>
        <v>33</v>
      </c>
      <c r="AV11" s="23">
        <f t="shared" si="32"/>
        <v>71</v>
      </c>
      <c r="AW11" s="23">
        <f t="shared" si="33"/>
        <v>155</v>
      </c>
      <c r="AX11" s="23">
        <f t="shared" si="34"/>
        <v>93.93939394</v>
      </c>
      <c r="AY11" s="32">
        <v>10.0</v>
      </c>
      <c r="AZ11" s="32">
        <v>7.0</v>
      </c>
      <c r="BA11" s="32">
        <v>12.0</v>
      </c>
      <c r="BB11" s="23">
        <f t="shared" ref="BB11:BD11" si="121">(AT11+AY11)</f>
        <v>61</v>
      </c>
      <c r="BC11" s="23">
        <f t="shared" si="121"/>
        <v>40</v>
      </c>
      <c r="BD11" s="23">
        <f t="shared" si="121"/>
        <v>83</v>
      </c>
      <c r="BE11" s="23">
        <f t="shared" si="36"/>
        <v>184</v>
      </c>
      <c r="BF11" s="33">
        <f t="shared" si="37"/>
        <v>94.35897436</v>
      </c>
      <c r="BG11" s="32">
        <v>11.0</v>
      </c>
      <c r="BH11" s="32">
        <v>9.0</v>
      </c>
      <c r="BI11" s="32">
        <v>17.0</v>
      </c>
      <c r="BJ11" s="23">
        <f t="shared" ref="BJ11:BL11" si="122">(BB11+BG11)</f>
        <v>72</v>
      </c>
      <c r="BK11" s="23">
        <f t="shared" si="122"/>
        <v>49</v>
      </c>
      <c r="BL11" s="23">
        <f t="shared" si="122"/>
        <v>100</v>
      </c>
      <c r="BM11" s="23">
        <f t="shared" si="39"/>
        <v>221</v>
      </c>
      <c r="BN11" s="33">
        <f t="shared" si="40"/>
        <v>94.44444444</v>
      </c>
      <c r="BO11" s="32">
        <v>7.0</v>
      </c>
      <c r="BP11" s="32">
        <v>6.0</v>
      </c>
      <c r="BQ11" s="32">
        <v>10.0</v>
      </c>
      <c r="BR11" s="23">
        <f t="shared" ref="BR11:BT11" si="123">(BJ11+BO11)</f>
        <v>79</v>
      </c>
      <c r="BS11" s="23">
        <f t="shared" si="123"/>
        <v>55</v>
      </c>
      <c r="BT11" s="23">
        <f t="shared" si="123"/>
        <v>110</v>
      </c>
      <c r="BU11" s="23">
        <f t="shared" si="42"/>
        <v>244</v>
      </c>
      <c r="BV11" s="33">
        <f t="shared" si="43"/>
        <v>93.48659004</v>
      </c>
      <c r="BW11" s="32">
        <v>6.0</v>
      </c>
      <c r="BX11" s="32">
        <v>8.0</v>
      </c>
      <c r="BY11" s="32">
        <v>8.0</v>
      </c>
      <c r="BZ11" s="23">
        <f t="shared" ref="BZ11:CB11" si="124">(BR11+BW11)</f>
        <v>85</v>
      </c>
      <c r="CA11" s="23">
        <f t="shared" si="124"/>
        <v>63</v>
      </c>
      <c r="CB11" s="23">
        <f t="shared" si="124"/>
        <v>118</v>
      </c>
      <c r="CC11" s="23">
        <f t="shared" si="45"/>
        <v>266</v>
      </c>
      <c r="CD11" s="33">
        <f t="shared" si="46"/>
        <v>93.00699301</v>
      </c>
      <c r="CE11" s="32">
        <v>6.0</v>
      </c>
      <c r="CF11" s="32">
        <v>6.0</v>
      </c>
      <c r="CG11" s="32">
        <v>14.0</v>
      </c>
      <c r="CH11" s="23">
        <f t="shared" ref="CH11:CJ11" si="125">BZ11+CE11</f>
        <v>91</v>
      </c>
      <c r="CI11" s="23">
        <f t="shared" si="125"/>
        <v>69</v>
      </c>
      <c r="CJ11" s="23">
        <f t="shared" si="125"/>
        <v>132</v>
      </c>
      <c r="CK11" s="23">
        <f t="shared" si="48"/>
        <v>292</v>
      </c>
      <c r="CL11" s="33">
        <f t="shared" si="49"/>
        <v>91.53605016</v>
      </c>
      <c r="CM11" s="32">
        <v>11.0</v>
      </c>
      <c r="CN11" s="32">
        <v>5.0</v>
      </c>
      <c r="CO11" s="32">
        <v>16.0</v>
      </c>
      <c r="CP11" s="23">
        <f t="shared" ref="CP11:CR11" si="126">CH11+CM11</f>
        <v>102</v>
      </c>
      <c r="CQ11" s="23">
        <f t="shared" si="126"/>
        <v>74</v>
      </c>
      <c r="CR11" s="23">
        <f t="shared" si="126"/>
        <v>148</v>
      </c>
      <c r="CS11" s="23">
        <f t="shared" si="51"/>
        <v>324</v>
      </c>
      <c r="CT11" s="33">
        <f t="shared" si="52"/>
        <v>92.30769231</v>
      </c>
      <c r="CU11" s="32"/>
      <c r="CV11" s="23"/>
      <c r="CW11" s="23"/>
      <c r="CX11" s="23"/>
      <c r="CY11" s="23"/>
      <c r="DA11" s="32">
        <v>11.0</v>
      </c>
      <c r="DB11" s="32">
        <v>6.0</v>
      </c>
      <c r="DC11" s="32">
        <v>13.0</v>
      </c>
      <c r="DD11" s="23">
        <f t="shared" ref="DD11:DF11" si="127">CP11+DA11</f>
        <v>113</v>
      </c>
      <c r="DE11" s="23">
        <f t="shared" si="127"/>
        <v>80</v>
      </c>
      <c r="DF11" s="23">
        <f t="shared" si="127"/>
        <v>161</v>
      </c>
      <c r="DG11" s="23">
        <f t="shared" si="54"/>
        <v>354</v>
      </c>
      <c r="DH11" s="33">
        <f t="shared" si="55"/>
        <v>92.91338583</v>
      </c>
      <c r="DI11" s="32">
        <v>10.0</v>
      </c>
      <c r="DJ11" s="32">
        <v>5.0</v>
      </c>
      <c r="DK11" s="32">
        <v>13.0</v>
      </c>
      <c r="DL11" s="23">
        <f t="shared" ref="DL11:DN11" si="128">DD11+DI11</f>
        <v>123</v>
      </c>
      <c r="DM11" s="23">
        <f t="shared" si="128"/>
        <v>85</v>
      </c>
      <c r="DN11" s="23">
        <f t="shared" si="128"/>
        <v>174</v>
      </c>
      <c r="DO11" s="23">
        <f t="shared" si="57"/>
        <v>382</v>
      </c>
      <c r="DP11" s="33">
        <f t="shared" si="58"/>
        <v>92.49394673</v>
      </c>
      <c r="DQ11" s="32">
        <v>13.0</v>
      </c>
      <c r="DR11" s="32">
        <v>6.0</v>
      </c>
      <c r="DS11" s="32">
        <v>12.0</v>
      </c>
      <c r="DT11" s="32">
        <f t="shared" ref="DT11:DV11" si="129">DL11+DQ11</f>
        <v>136</v>
      </c>
      <c r="DU11" s="23">
        <f t="shared" si="129"/>
        <v>91</v>
      </c>
      <c r="DV11" s="23">
        <f t="shared" si="129"/>
        <v>186</v>
      </c>
      <c r="DW11" s="23">
        <f t="shared" si="60"/>
        <v>413</v>
      </c>
      <c r="DX11" s="33">
        <f t="shared" si="61"/>
        <v>93.01801802</v>
      </c>
      <c r="DY11" s="32">
        <f t="shared" si="62"/>
        <v>277</v>
      </c>
      <c r="DZ11" s="34">
        <f t="shared" si="63"/>
        <v>93.26599327</v>
      </c>
      <c r="EA11" s="34">
        <f t="shared" si="64"/>
        <v>92.5170068</v>
      </c>
      <c r="EB11" s="23"/>
      <c r="EC11" s="23"/>
      <c r="ED11" s="23"/>
      <c r="EE11" s="23"/>
      <c r="EG11" s="32"/>
      <c r="EH11" s="32"/>
      <c r="EI11" s="32"/>
      <c r="EJ11" s="23"/>
      <c r="EK11" s="23"/>
      <c r="EL11" s="23"/>
      <c r="EM11" s="23"/>
      <c r="EO11" s="32"/>
      <c r="EP11" s="32"/>
      <c r="EQ11" s="32"/>
      <c r="ER11" s="23"/>
      <c r="ES11" s="23"/>
      <c r="ET11" s="23"/>
      <c r="EU11" s="23"/>
    </row>
    <row r="12" ht="15.75" customHeight="1">
      <c r="A12" s="35">
        <v>7.0</v>
      </c>
      <c r="B12" s="38" t="s">
        <v>29</v>
      </c>
      <c r="C12" s="31">
        <v>6.0</v>
      </c>
      <c r="D12" s="31">
        <v>2.0</v>
      </c>
      <c r="E12" s="31">
        <v>9.0</v>
      </c>
      <c r="F12" s="31">
        <f t="shared" si="14"/>
        <v>8</v>
      </c>
      <c r="G12" s="31">
        <v>9.0</v>
      </c>
      <c r="H12" s="31">
        <f t="shared" si="15"/>
        <v>100</v>
      </c>
      <c r="I12" s="31">
        <f t="shared" si="16"/>
        <v>100</v>
      </c>
      <c r="J12" s="31">
        <v>8.0</v>
      </c>
      <c r="K12" s="31">
        <v>4.0</v>
      </c>
      <c r="L12" s="31">
        <v>14.0</v>
      </c>
      <c r="M12" s="31">
        <f t="shared" si="17"/>
        <v>16</v>
      </c>
      <c r="N12" s="31">
        <f t="shared" si="18"/>
        <v>6</v>
      </c>
      <c r="O12" s="31">
        <f t="shared" si="19"/>
        <v>23</v>
      </c>
      <c r="P12" s="31">
        <f t="shared" si="20"/>
        <v>45</v>
      </c>
      <c r="Q12" s="31">
        <f t="shared" si="21"/>
        <v>93.75</v>
      </c>
      <c r="R12" s="31"/>
      <c r="S12" s="31">
        <v>6.0</v>
      </c>
      <c r="T12" s="31">
        <v>4.0</v>
      </c>
      <c r="U12" s="31">
        <v>16.0</v>
      </c>
      <c r="V12" s="23">
        <f t="shared" ref="V12:X12" si="130">M12+S12</f>
        <v>22</v>
      </c>
      <c r="W12" s="23">
        <f t="shared" si="130"/>
        <v>10</v>
      </c>
      <c r="X12" s="23">
        <f t="shared" si="130"/>
        <v>39</v>
      </c>
      <c r="Y12" s="23">
        <f t="shared" si="23"/>
        <v>71</v>
      </c>
      <c r="Z12" s="23">
        <f t="shared" si="24"/>
        <v>89.87341772</v>
      </c>
      <c r="AA12" s="31">
        <v>11.0</v>
      </c>
      <c r="AB12" s="31">
        <v>4.0</v>
      </c>
      <c r="AC12" s="31">
        <v>10.0</v>
      </c>
      <c r="AD12" s="23">
        <f t="shared" ref="AD12:AF12" si="131">V12+AA12</f>
        <v>33</v>
      </c>
      <c r="AE12" s="23">
        <f t="shared" si="131"/>
        <v>14</v>
      </c>
      <c r="AF12" s="23">
        <f t="shared" si="131"/>
        <v>49</v>
      </c>
      <c r="AG12" s="31">
        <f t="shared" si="26"/>
        <v>96</v>
      </c>
      <c r="AH12" s="23">
        <f t="shared" si="27"/>
        <v>88.88888889</v>
      </c>
      <c r="AI12" s="23">
        <v>8.0</v>
      </c>
      <c r="AJ12" s="23">
        <v>6.0</v>
      </c>
      <c r="AK12" s="23">
        <v>13.0</v>
      </c>
      <c r="AL12" s="23">
        <f t="shared" ref="AL12:AN12" si="132">AD12+AI12</f>
        <v>41</v>
      </c>
      <c r="AM12" s="23">
        <f t="shared" si="132"/>
        <v>20</v>
      </c>
      <c r="AN12" s="23">
        <f t="shared" si="132"/>
        <v>62</v>
      </c>
      <c r="AO12" s="23">
        <f t="shared" si="29"/>
        <v>123</v>
      </c>
      <c r="AP12" s="23">
        <f t="shared" si="30"/>
        <v>85.41666667</v>
      </c>
      <c r="AQ12" s="23">
        <v>5.0</v>
      </c>
      <c r="AR12" s="23">
        <v>4.0</v>
      </c>
      <c r="AS12" s="23">
        <v>8.0</v>
      </c>
      <c r="AT12" s="23">
        <f t="shared" ref="AT12:AU12" si="133">(AL12+AQ12)</f>
        <v>46</v>
      </c>
      <c r="AU12" s="23">
        <f t="shared" si="133"/>
        <v>24</v>
      </c>
      <c r="AV12" s="23">
        <f t="shared" si="32"/>
        <v>70</v>
      </c>
      <c r="AW12" s="23">
        <f t="shared" si="33"/>
        <v>140</v>
      </c>
      <c r="AX12" s="23">
        <f t="shared" si="34"/>
        <v>84.84848485</v>
      </c>
      <c r="AY12" s="32">
        <v>9.0</v>
      </c>
      <c r="AZ12" s="32">
        <v>7.0</v>
      </c>
      <c r="BA12" s="32">
        <v>12.0</v>
      </c>
      <c r="BB12" s="23">
        <f t="shared" ref="BB12:BD12" si="134">(AT12+AY12)</f>
        <v>55</v>
      </c>
      <c r="BC12" s="23">
        <f t="shared" si="134"/>
        <v>31</v>
      </c>
      <c r="BD12" s="23">
        <f t="shared" si="134"/>
        <v>82</v>
      </c>
      <c r="BE12" s="23">
        <f t="shared" si="36"/>
        <v>168</v>
      </c>
      <c r="BF12" s="33">
        <f t="shared" si="37"/>
        <v>86.15384615</v>
      </c>
      <c r="BG12" s="32">
        <v>7.0</v>
      </c>
      <c r="BH12" s="32">
        <v>6.0</v>
      </c>
      <c r="BI12" s="32">
        <v>9.0</v>
      </c>
      <c r="BJ12" s="23">
        <f t="shared" ref="BJ12:BL12" si="135">(BB12+BG12)</f>
        <v>62</v>
      </c>
      <c r="BK12" s="23">
        <f t="shared" si="135"/>
        <v>37</v>
      </c>
      <c r="BL12" s="23">
        <f t="shared" si="135"/>
        <v>91</v>
      </c>
      <c r="BM12" s="23">
        <f t="shared" si="39"/>
        <v>190</v>
      </c>
      <c r="BN12" s="33">
        <f t="shared" si="40"/>
        <v>81.1965812</v>
      </c>
      <c r="BO12" s="32">
        <v>8.0</v>
      </c>
      <c r="BP12" s="32">
        <v>6.0</v>
      </c>
      <c r="BQ12" s="32">
        <v>10.0</v>
      </c>
      <c r="BR12" s="23">
        <f t="shared" ref="BR12:BT12" si="136">(BJ12+BO12)</f>
        <v>70</v>
      </c>
      <c r="BS12" s="23">
        <f t="shared" si="136"/>
        <v>43</v>
      </c>
      <c r="BT12" s="23">
        <f t="shared" si="136"/>
        <v>101</v>
      </c>
      <c r="BU12" s="23">
        <f t="shared" si="42"/>
        <v>214</v>
      </c>
      <c r="BV12" s="33">
        <f t="shared" si="43"/>
        <v>81.99233716</v>
      </c>
      <c r="BW12" s="32">
        <v>6.0</v>
      </c>
      <c r="BX12" s="32">
        <v>8.0</v>
      </c>
      <c r="BY12" s="32">
        <v>8.0</v>
      </c>
      <c r="BZ12" s="23">
        <f t="shared" ref="BZ12:CB12" si="137">(BR12+BW12)</f>
        <v>76</v>
      </c>
      <c r="CA12" s="23">
        <f t="shared" si="137"/>
        <v>51</v>
      </c>
      <c r="CB12" s="23">
        <f t="shared" si="137"/>
        <v>109</v>
      </c>
      <c r="CC12" s="23">
        <f t="shared" si="45"/>
        <v>236</v>
      </c>
      <c r="CD12" s="33">
        <f t="shared" si="46"/>
        <v>82.51748252</v>
      </c>
      <c r="CE12" s="32">
        <v>7.0</v>
      </c>
      <c r="CF12" s="32">
        <v>7.0</v>
      </c>
      <c r="CG12" s="32">
        <v>14.0</v>
      </c>
      <c r="CH12" s="23">
        <f t="shared" ref="CH12:CJ12" si="138">BZ12+CE12</f>
        <v>83</v>
      </c>
      <c r="CI12" s="23">
        <f t="shared" si="138"/>
        <v>58</v>
      </c>
      <c r="CJ12" s="23">
        <f t="shared" si="138"/>
        <v>123</v>
      </c>
      <c r="CK12" s="23">
        <f t="shared" si="48"/>
        <v>264</v>
      </c>
      <c r="CL12" s="33">
        <f t="shared" si="49"/>
        <v>82.75862069</v>
      </c>
      <c r="CM12" s="32">
        <v>11.0</v>
      </c>
      <c r="CN12" s="32">
        <v>5.0</v>
      </c>
      <c r="CO12" s="32">
        <v>16.0</v>
      </c>
      <c r="CP12" s="23">
        <f t="shared" ref="CP12:CR12" si="139">CH12+CM12</f>
        <v>94</v>
      </c>
      <c r="CQ12" s="23">
        <f t="shared" si="139"/>
        <v>63</v>
      </c>
      <c r="CR12" s="23">
        <f t="shared" si="139"/>
        <v>139</v>
      </c>
      <c r="CS12" s="23">
        <f t="shared" si="51"/>
        <v>296</v>
      </c>
      <c r="CT12" s="33">
        <f t="shared" si="52"/>
        <v>84.33048433</v>
      </c>
      <c r="CU12" s="32"/>
      <c r="CV12" s="23"/>
      <c r="CW12" s="23"/>
      <c r="CX12" s="23"/>
      <c r="CY12" s="23"/>
      <c r="DA12" s="32">
        <v>11.0</v>
      </c>
      <c r="DB12" s="32">
        <v>6.0</v>
      </c>
      <c r="DC12" s="32">
        <v>11.0</v>
      </c>
      <c r="DD12" s="23">
        <f t="shared" ref="DD12:DF12" si="140">CP12+DA12</f>
        <v>105</v>
      </c>
      <c r="DE12" s="23">
        <f t="shared" si="140"/>
        <v>69</v>
      </c>
      <c r="DF12" s="23">
        <f t="shared" si="140"/>
        <v>150</v>
      </c>
      <c r="DG12" s="23">
        <f t="shared" si="54"/>
        <v>324</v>
      </c>
      <c r="DH12" s="33">
        <f t="shared" si="55"/>
        <v>85.03937008</v>
      </c>
      <c r="DI12" s="32">
        <v>10.0</v>
      </c>
      <c r="DJ12" s="32">
        <v>5.0</v>
      </c>
      <c r="DK12" s="32">
        <v>15.0</v>
      </c>
      <c r="DL12" s="23">
        <f t="shared" ref="DL12:DN12" si="141">DD12+DI12</f>
        <v>115</v>
      </c>
      <c r="DM12" s="23">
        <f t="shared" si="141"/>
        <v>74</v>
      </c>
      <c r="DN12" s="23">
        <f t="shared" si="141"/>
        <v>165</v>
      </c>
      <c r="DO12" s="23">
        <f t="shared" si="57"/>
        <v>354</v>
      </c>
      <c r="DP12" s="33">
        <f t="shared" si="58"/>
        <v>85.71428571</v>
      </c>
      <c r="DQ12" s="32">
        <v>8.0</v>
      </c>
      <c r="DR12" s="32">
        <v>5.0</v>
      </c>
      <c r="DS12" s="32">
        <v>10.0</v>
      </c>
      <c r="DT12" s="32">
        <f t="shared" ref="DT12:DV12" si="142">DL12+DQ12</f>
        <v>123</v>
      </c>
      <c r="DU12" s="23">
        <f t="shared" si="142"/>
        <v>79</v>
      </c>
      <c r="DV12" s="23">
        <f t="shared" si="142"/>
        <v>175</v>
      </c>
      <c r="DW12" s="23">
        <f t="shared" si="60"/>
        <v>377</v>
      </c>
      <c r="DX12" s="33">
        <f t="shared" si="61"/>
        <v>84.90990991</v>
      </c>
      <c r="DY12" s="32">
        <f t="shared" si="62"/>
        <v>254</v>
      </c>
      <c r="DZ12" s="34">
        <f t="shared" si="63"/>
        <v>85.52188552</v>
      </c>
      <c r="EA12" s="34">
        <f t="shared" si="64"/>
        <v>83.67346939</v>
      </c>
      <c r="EB12" s="23"/>
      <c r="EC12" s="23"/>
      <c r="ED12" s="23"/>
      <c r="EE12" s="23"/>
      <c r="EG12" s="32"/>
      <c r="EH12" s="32"/>
      <c r="EI12" s="32"/>
      <c r="EJ12" s="23"/>
      <c r="EK12" s="23"/>
      <c r="EL12" s="23"/>
      <c r="EM12" s="23"/>
      <c r="EO12" s="32"/>
      <c r="EP12" s="32"/>
      <c r="EQ12" s="32"/>
      <c r="ER12" s="23"/>
      <c r="ES12" s="23"/>
      <c r="ET12" s="23"/>
      <c r="EU12" s="23"/>
    </row>
    <row r="13" ht="15.75" customHeight="1">
      <c r="A13" s="35">
        <v>8.0</v>
      </c>
      <c r="B13" s="36" t="s">
        <v>30</v>
      </c>
      <c r="C13" s="31">
        <v>6.0</v>
      </c>
      <c r="D13" s="31">
        <v>2.0</v>
      </c>
      <c r="E13" s="31">
        <v>9.0</v>
      </c>
      <c r="F13" s="31">
        <f t="shared" si="14"/>
        <v>8</v>
      </c>
      <c r="G13" s="31">
        <v>9.0</v>
      </c>
      <c r="H13" s="31">
        <f t="shared" si="15"/>
        <v>100</v>
      </c>
      <c r="I13" s="31">
        <f t="shared" si="16"/>
        <v>100</v>
      </c>
      <c r="J13" s="31">
        <v>10.0</v>
      </c>
      <c r="K13" s="31">
        <v>5.0</v>
      </c>
      <c r="L13" s="31">
        <v>14.0</v>
      </c>
      <c r="M13" s="31">
        <f t="shared" si="17"/>
        <v>18</v>
      </c>
      <c r="N13" s="31">
        <f t="shared" si="18"/>
        <v>7</v>
      </c>
      <c r="O13" s="31">
        <f t="shared" si="19"/>
        <v>23</v>
      </c>
      <c r="P13" s="31">
        <f t="shared" si="20"/>
        <v>48</v>
      </c>
      <c r="Q13" s="31">
        <f t="shared" si="21"/>
        <v>100</v>
      </c>
      <c r="R13" s="31"/>
      <c r="S13" s="31">
        <v>8.0</v>
      </c>
      <c r="T13" s="31">
        <v>7.0</v>
      </c>
      <c r="U13" s="31">
        <v>14.0</v>
      </c>
      <c r="V13" s="23">
        <f t="shared" ref="V13:X13" si="143">M13+S13</f>
        <v>26</v>
      </c>
      <c r="W13" s="23">
        <f t="shared" si="143"/>
        <v>14</v>
      </c>
      <c r="X13" s="23">
        <f t="shared" si="143"/>
        <v>37</v>
      </c>
      <c r="Y13" s="23">
        <f t="shared" si="23"/>
        <v>77</v>
      </c>
      <c r="Z13" s="23">
        <f t="shared" si="24"/>
        <v>97.46835443</v>
      </c>
      <c r="AA13" s="31">
        <v>12.0</v>
      </c>
      <c r="AB13" s="31">
        <v>5.0</v>
      </c>
      <c r="AC13" s="31">
        <v>12.0</v>
      </c>
      <c r="AD13" s="23">
        <f t="shared" ref="AD13:AF13" si="144">V13+AA13</f>
        <v>38</v>
      </c>
      <c r="AE13" s="23">
        <f t="shared" si="144"/>
        <v>19</v>
      </c>
      <c r="AF13" s="23">
        <f t="shared" si="144"/>
        <v>49</v>
      </c>
      <c r="AG13" s="31">
        <f t="shared" si="26"/>
        <v>106</v>
      </c>
      <c r="AH13" s="23">
        <f t="shared" si="27"/>
        <v>98.14814815</v>
      </c>
      <c r="AI13" s="23">
        <v>10.0</v>
      </c>
      <c r="AJ13" s="23">
        <v>7.0</v>
      </c>
      <c r="AK13" s="23">
        <v>16.0</v>
      </c>
      <c r="AL13" s="23">
        <f t="shared" ref="AL13:AN13" si="145">AD13+AI13</f>
        <v>48</v>
      </c>
      <c r="AM13" s="23">
        <f t="shared" si="145"/>
        <v>26</v>
      </c>
      <c r="AN13" s="23">
        <f t="shared" si="145"/>
        <v>65</v>
      </c>
      <c r="AO13" s="23">
        <f t="shared" si="29"/>
        <v>139</v>
      </c>
      <c r="AP13" s="23">
        <f t="shared" si="30"/>
        <v>96.52777778</v>
      </c>
      <c r="AQ13" s="23">
        <v>5.0</v>
      </c>
      <c r="AR13" s="23">
        <v>4.0</v>
      </c>
      <c r="AS13" s="23">
        <v>10.0</v>
      </c>
      <c r="AT13" s="23">
        <f t="shared" ref="AT13:AU13" si="146">(AL13+AQ13)</f>
        <v>53</v>
      </c>
      <c r="AU13" s="23">
        <f t="shared" si="146"/>
        <v>30</v>
      </c>
      <c r="AV13" s="23">
        <f t="shared" si="32"/>
        <v>75</v>
      </c>
      <c r="AW13" s="23">
        <f t="shared" si="33"/>
        <v>158</v>
      </c>
      <c r="AX13" s="23">
        <f t="shared" si="34"/>
        <v>95.75757576</v>
      </c>
      <c r="AY13" s="32">
        <v>9.0</v>
      </c>
      <c r="AZ13" s="32">
        <v>8.0</v>
      </c>
      <c r="BA13" s="32">
        <v>12.0</v>
      </c>
      <c r="BB13" s="23">
        <f t="shared" ref="BB13:BD13" si="147">(AT13+AY13)</f>
        <v>62</v>
      </c>
      <c r="BC13" s="23">
        <f t="shared" si="147"/>
        <v>38</v>
      </c>
      <c r="BD13" s="23">
        <f t="shared" si="147"/>
        <v>87</v>
      </c>
      <c r="BE13" s="23">
        <f t="shared" si="36"/>
        <v>187</v>
      </c>
      <c r="BF13" s="33">
        <f t="shared" si="37"/>
        <v>95.8974359</v>
      </c>
      <c r="BG13" s="32">
        <v>12.0</v>
      </c>
      <c r="BH13" s="32">
        <v>10.0</v>
      </c>
      <c r="BI13" s="32">
        <v>15.0</v>
      </c>
      <c r="BJ13" s="23">
        <f t="shared" ref="BJ13:BL13" si="148">(BB13+BG13)</f>
        <v>74</v>
      </c>
      <c r="BK13" s="23">
        <f t="shared" si="148"/>
        <v>48</v>
      </c>
      <c r="BL13" s="23">
        <f t="shared" si="148"/>
        <v>102</v>
      </c>
      <c r="BM13" s="23">
        <f t="shared" si="39"/>
        <v>224</v>
      </c>
      <c r="BN13" s="33">
        <f t="shared" si="40"/>
        <v>95.72649573</v>
      </c>
      <c r="BO13" s="32">
        <v>7.0</v>
      </c>
      <c r="BP13" s="32">
        <v>6.0</v>
      </c>
      <c r="BQ13" s="32">
        <v>10.0</v>
      </c>
      <c r="BR13" s="23">
        <f t="shared" ref="BR13:BT13" si="149">(BJ13+BO13)</f>
        <v>81</v>
      </c>
      <c r="BS13" s="23">
        <f t="shared" si="149"/>
        <v>54</v>
      </c>
      <c r="BT13" s="23">
        <f t="shared" si="149"/>
        <v>112</v>
      </c>
      <c r="BU13" s="23">
        <f t="shared" si="42"/>
        <v>247</v>
      </c>
      <c r="BV13" s="33">
        <f t="shared" si="43"/>
        <v>94.63601533</v>
      </c>
      <c r="BW13" s="32">
        <v>7.0</v>
      </c>
      <c r="BX13" s="32">
        <v>8.0</v>
      </c>
      <c r="BY13" s="32">
        <v>10.0</v>
      </c>
      <c r="BZ13" s="23">
        <f t="shared" ref="BZ13:CB13" si="150">(BR13+BW13)</f>
        <v>88</v>
      </c>
      <c r="CA13" s="23">
        <f t="shared" si="150"/>
        <v>62</v>
      </c>
      <c r="CB13" s="23">
        <f t="shared" si="150"/>
        <v>122</v>
      </c>
      <c r="CC13" s="23">
        <f t="shared" si="45"/>
        <v>272</v>
      </c>
      <c r="CD13" s="33">
        <f t="shared" si="46"/>
        <v>95.1048951</v>
      </c>
      <c r="CE13" s="32">
        <v>7.0</v>
      </c>
      <c r="CF13" s="32">
        <v>8.0</v>
      </c>
      <c r="CG13" s="32">
        <v>10.0</v>
      </c>
      <c r="CH13" s="23">
        <f t="shared" ref="CH13:CJ13" si="151">BZ13+CE13</f>
        <v>95</v>
      </c>
      <c r="CI13" s="23">
        <f t="shared" si="151"/>
        <v>70</v>
      </c>
      <c r="CJ13" s="23">
        <f t="shared" si="151"/>
        <v>132</v>
      </c>
      <c r="CK13" s="23">
        <f t="shared" si="48"/>
        <v>297</v>
      </c>
      <c r="CL13" s="33">
        <f t="shared" si="49"/>
        <v>93.10344828</v>
      </c>
      <c r="CM13" s="32">
        <v>11.0</v>
      </c>
      <c r="CN13" s="32">
        <v>5.0</v>
      </c>
      <c r="CO13" s="32">
        <v>16.0</v>
      </c>
      <c r="CP13" s="23">
        <f t="shared" ref="CP13:CR13" si="152">CH13+CM13</f>
        <v>106</v>
      </c>
      <c r="CQ13" s="23">
        <f t="shared" si="152"/>
        <v>75</v>
      </c>
      <c r="CR13" s="23">
        <f t="shared" si="152"/>
        <v>148</v>
      </c>
      <c r="CS13" s="23">
        <f t="shared" si="51"/>
        <v>329</v>
      </c>
      <c r="CT13" s="33">
        <f t="shared" si="52"/>
        <v>93.73219373</v>
      </c>
      <c r="CU13" s="32"/>
      <c r="CV13" s="23"/>
      <c r="CW13" s="23"/>
      <c r="CX13" s="23"/>
      <c r="CY13" s="23"/>
      <c r="DA13" s="32">
        <v>11.0</v>
      </c>
      <c r="DB13" s="32">
        <v>6.0</v>
      </c>
      <c r="DC13" s="32">
        <v>13.0</v>
      </c>
      <c r="DD13" s="23">
        <f t="shared" ref="DD13:DF13" si="153">CP13+DA13</f>
        <v>117</v>
      </c>
      <c r="DE13" s="23">
        <f t="shared" si="153"/>
        <v>81</v>
      </c>
      <c r="DF13" s="23">
        <f t="shared" si="153"/>
        <v>161</v>
      </c>
      <c r="DG13" s="23">
        <f t="shared" si="54"/>
        <v>359</v>
      </c>
      <c r="DH13" s="33">
        <f t="shared" si="55"/>
        <v>94.22572178</v>
      </c>
      <c r="DI13" s="32">
        <v>11.0</v>
      </c>
      <c r="DJ13" s="32">
        <v>5.0</v>
      </c>
      <c r="DK13" s="32">
        <v>13.0</v>
      </c>
      <c r="DL13" s="23">
        <f t="shared" ref="DL13:DN13" si="154">DD13+DI13</f>
        <v>128</v>
      </c>
      <c r="DM13" s="23">
        <f t="shared" si="154"/>
        <v>86</v>
      </c>
      <c r="DN13" s="23">
        <f t="shared" si="154"/>
        <v>174</v>
      </c>
      <c r="DO13" s="23">
        <f t="shared" si="57"/>
        <v>388</v>
      </c>
      <c r="DP13" s="33">
        <f t="shared" si="58"/>
        <v>93.94673123</v>
      </c>
      <c r="DQ13" s="32">
        <v>13.0</v>
      </c>
      <c r="DR13" s="32">
        <v>6.0</v>
      </c>
      <c r="DS13" s="32">
        <v>10.0</v>
      </c>
      <c r="DT13" s="32">
        <f t="shared" ref="DT13:DV13" si="155">DL13+DQ13</f>
        <v>141</v>
      </c>
      <c r="DU13" s="23">
        <f t="shared" si="155"/>
        <v>92</v>
      </c>
      <c r="DV13" s="23">
        <f t="shared" si="155"/>
        <v>184</v>
      </c>
      <c r="DW13" s="23">
        <f t="shared" si="60"/>
        <v>417</v>
      </c>
      <c r="DX13" s="33">
        <f t="shared" si="61"/>
        <v>93.91891892</v>
      </c>
      <c r="DY13" s="32">
        <f t="shared" si="62"/>
        <v>276</v>
      </c>
      <c r="DZ13" s="34">
        <f t="shared" si="63"/>
        <v>92.92929293</v>
      </c>
      <c r="EA13" s="34">
        <f t="shared" si="64"/>
        <v>95.91836735</v>
      </c>
      <c r="EB13" s="23"/>
      <c r="EC13" s="23"/>
      <c r="ED13" s="23"/>
      <c r="EE13" s="23"/>
      <c r="EG13" s="32"/>
      <c r="EH13" s="32"/>
      <c r="EI13" s="32"/>
      <c r="EJ13" s="23"/>
      <c r="EK13" s="23"/>
      <c r="EL13" s="23"/>
      <c r="EM13" s="23"/>
      <c r="EO13" s="32"/>
      <c r="EP13" s="32"/>
      <c r="EQ13" s="32"/>
      <c r="ER13" s="23"/>
      <c r="ES13" s="23"/>
      <c r="ET13" s="23"/>
      <c r="EU13" s="23"/>
    </row>
    <row r="14" ht="15.75" customHeight="1">
      <c r="A14" s="35">
        <v>9.0</v>
      </c>
      <c r="B14" s="36" t="s">
        <v>31</v>
      </c>
      <c r="C14" s="31">
        <v>6.0</v>
      </c>
      <c r="D14" s="31">
        <v>2.0</v>
      </c>
      <c r="E14" s="31">
        <v>9.0</v>
      </c>
      <c r="F14" s="31">
        <f t="shared" si="14"/>
        <v>8</v>
      </c>
      <c r="G14" s="31">
        <v>9.0</v>
      </c>
      <c r="H14" s="31">
        <f t="shared" si="15"/>
        <v>100</v>
      </c>
      <c r="I14" s="31">
        <f t="shared" si="16"/>
        <v>100</v>
      </c>
      <c r="J14" s="31">
        <v>9.0</v>
      </c>
      <c r="K14" s="31">
        <v>5.0</v>
      </c>
      <c r="L14" s="31">
        <v>10.0</v>
      </c>
      <c r="M14" s="31">
        <f t="shared" si="17"/>
        <v>17</v>
      </c>
      <c r="N14" s="31">
        <f t="shared" si="18"/>
        <v>7</v>
      </c>
      <c r="O14" s="31">
        <f t="shared" si="19"/>
        <v>19</v>
      </c>
      <c r="P14" s="31">
        <f t="shared" si="20"/>
        <v>43</v>
      </c>
      <c r="Q14" s="31">
        <f t="shared" si="21"/>
        <v>89.58333333</v>
      </c>
      <c r="R14" s="31"/>
      <c r="S14" s="31">
        <v>7.0</v>
      </c>
      <c r="T14" s="31">
        <v>6.0</v>
      </c>
      <c r="U14" s="31">
        <v>14.0</v>
      </c>
      <c r="V14" s="23">
        <f t="shared" ref="V14:X14" si="156">M14+S14</f>
        <v>24</v>
      </c>
      <c r="W14" s="23">
        <f t="shared" si="156"/>
        <v>13</v>
      </c>
      <c r="X14" s="23">
        <f t="shared" si="156"/>
        <v>33</v>
      </c>
      <c r="Y14" s="23">
        <f t="shared" si="23"/>
        <v>70</v>
      </c>
      <c r="Z14" s="23">
        <f t="shared" si="24"/>
        <v>88.60759494</v>
      </c>
      <c r="AA14" s="31">
        <v>12.0</v>
      </c>
      <c r="AB14" s="31">
        <v>5.0</v>
      </c>
      <c r="AC14" s="31">
        <v>11.0</v>
      </c>
      <c r="AD14" s="23">
        <f t="shared" ref="AD14:AF14" si="157">V14+AA14</f>
        <v>36</v>
      </c>
      <c r="AE14" s="23">
        <f t="shared" si="157"/>
        <v>18</v>
      </c>
      <c r="AF14" s="23">
        <f t="shared" si="157"/>
        <v>44</v>
      </c>
      <c r="AG14" s="31">
        <f t="shared" si="26"/>
        <v>98</v>
      </c>
      <c r="AH14" s="23">
        <f t="shared" si="27"/>
        <v>90.74074074</v>
      </c>
      <c r="AI14" s="23">
        <v>11.0</v>
      </c>
      <c r="AJ14" s="23">
        <v>9.0</v>
      </c>
      <c r="AK14" s="23">
        <v>16.0</v>
      </c>
      <c r="AL14" s="23">
        <f t="shared" ref="AL14:AN14" si="158">AD14+AI14</f>
        <v>47</v>
      </c>
      <c r="AM14" s="23">
        <f t="shared" si="158"/>
        <v>27</v>
      </c>
      <c r="AN14" s="23">
        <f t="shared" si="158"/>
        <v>60</v>
      </c>
      <c r="AO14" s="23">
        <f t="shared" si="29"/>
        <v>134</v>
      </c>
      <c r="AP14" s="23">
        <f t="shared" si="30"/>
        <v>93.05555556</v>
      </c>
      <c r="AQ14" s="23">
        <v>6.0</v>
      </c>
      <c r="AR14" s="23">
        <v>5.0</v>
      </c>
      <c r="AS14" s="23">
        <v>10.0</v>
      </c>
      <c r="AT14" s="23">
        <f t="shared" ref="AT14:AU14" si="159">(AL14+AQ14)</f>
        <v>53</v>
      </c>
      <c r="AU14" s="23">
        <f t="shared" si="159"/>
        <v>32</v>
      </c>
      <c r="AV14" s="23">
        <f t="shared" si="32"/>
        <v>70</v>
      </c>
      <c r="AW14" s="23">
        <f t="shared" si="33"/>
        <v>155</v>
      </c>
      <c r="AX14" s="23">
        <f t="shared" si="34"/>
        <v>93.93939394</v>
      </c>
      <c r="AY14" s="32">
        <v>9.0</v>
      </c>
      <c r="AZ14" s="32">
        <v>8.0</v>
      </c>
      <c r="BA14" s="32">
        <v>12.0</v>
      </c>
      <c r="BB14" s="23">
        <f t="shared" ref="BB14:BD14" si="160">(AT14+AY14)</f>
        <v>62</v>
      </c>
      <c r="BC14" s="23">
        <f t="shared" si="160"/>
        <v>40</v>
      </c>
      <c r="BD14" s="23">
        <f t="shared" si="160"/>
        <v>82</v>
      </c>
      <c r="BE14" s="23">
        <f t="shared" si="36"/>
        <v>184</v>
      </c>
      <c r="BF14" s="33">
        <f t="shared" si="37"/>
        <v>94.35897436</v>
      </c>
      <c r="BG14" s="32">
        <v>11.0</v>
      </c>
      <c r="BH14" s="32">
        <v>10.0</v>
      </c>
      <c r="BI14" s="32">
        <v>15.0</v>
      </c>
      <c r="BJ14" s="23">
        <f t="shared" ref="BJ14:BL14" si="161">(BB14+BG14)</f>
        <v>73</v>
      </c>
      <c r="BK14" s="23">
        <f t="shared" si="161"/>
        <v>50</v>
      </c>
      <c r="BL14" s="23">
        <f t="shared" si="161"/>
        <v>97</v>
      </c>
      <c r="BM14" s="23">
        <f t="shared" si="39"/>
        <v>220</v>
      </c>
      <c r="BN14" s="33">
        <f t="shared" si="40"/>
        <v>94.01709402</v>
      </c>
      <c r="BO14" s="32">
        <v>4.0</v>
      </c>
      <c r="BP14" s="32">
        <v>4.0</v>
      </c>
      <c r="BQ14" s="32">
        <v>10.0</v>
      </c>
      <c r="BR14" s="23">
        <f t="shared" ref="BR14:BT14" si="162">(BJ14+BO14)</f>
        <v>77</v>
      </c>
      <c r="BS14" s="23">
        <f t="shared" si="162"/>
        <v>54</v>
      </c>
      <c r="BT14" s="23">
        <f t="shared" si="162"/>
        <v>107</v>
      </c>
      <c r="BU14" s="23">
        <f t="shared" si="42"/>
        <v>238</v>
      </c>
      <c r="BV14" s="33">
        <f t="shared" si="43"/>
        <v>91.18773946</v>
      </c>
      <c r="BW14" s="32">
        <v>6.0</v>
      </c>
      <c r="BX14" s="32">
        <v>8.0</v>
      </c>
      <c r="BY14" s="32">
        <v>10.0</v>
      </c>
      <c r="BZ14" s="23">
        <f t="shared" ref="BZ14:CB14" si="163">(BR14+BW14)</f>
        <v>83</v>
      </c>
      <c r="CA14" s="23">
        <f t="shared" si="163"/>
        <v>62</v>
      </c>
      <c r="CB14" s="23">
        <f t="shared" si="163"/>
        <v>117</v>
      </c>
      <c r="CC14" s="23">
        <f t="shared" si="45"/>
        <v>262</v>
      </c>
      <c r="CD14" s="33">
        <f t="shared" si="46"/>
        <v>91.60839161</v>
      </c>
      <c r="CE14" s="32">
        <v>7.0</v>
      </c>
      <c r="CF14" s="32">
        <v>6.0</v>
      </c>
      <c r="CG14" s="32">
        <v>16.0</v>
      </c>
      <c r="CH14" s="23">
        <f t="shared" ref="CH14:CJ14" si="164">BZ14+CE14</f>
        <v>90</v>
      </c>
      <c r="CI14" s="23">
        <f t="shared" si="164"/>
        <v>68</v>
      </c>
      <c r="CJ14" s="23">
        <f t="shared" si="164"/>
        <v>133</v>
      </c>
      <c r="CK14" s="23">
        <f t="shared" si="48"/>
        <v>291</v>
      </c>
      <c r="CL14" s="33">
        <f t="shared" si="49"/>
        <v>91.22257053</v>
      </c>
      <c r="CM14" s="32">
        <v>10.0</v>
      </c>
      <c r="CN14" s="32">
        <v>4.0</v>
      </c>
      <c r="CO14" s="32">
        <v>16.0</v>
      </c>
      <c r="CP14" s="23">
        <f t="shared" ref="CP14:CR14" si="165">CH14+CM14</f>
        <v>100</v>
      </c>
      <c r="CQ14" s="23">
        <f t="shared" si="165"/>
        <v>72</v>
      </c>
      <c r="CR14" s="23">
        <f t="shared" si="165"/>
        <v>149</v>
      </c>
      <c r="CS14" s="23">
        <f t="shared" si="51"/>
        <v>321</v>
      </c>
      <c r="CT14" s="33">
        <f t="shared" si="52"/>
        <v>91.45299145</v>
      </c>
      <c r="CU14" s="32"/>
      <c r="CV14" s="23"/>
      <c r="CW14" s="23"/>
      <c r="CX14" s="23"/>
      <c r="CY14" s="23"/>
      <c r="DA14" s="32">
        <v>11.0</v>
      </c>
      <c r="DB14" s="32">
        <v>6.0</v>
      </c>
      <c r="DC14" s="32">
        <v>13.0</v>
      </c>
      <c r="DD14" s="23">
        <f t="shared" ref="DD14:DF14" si="166">CP14+DA14</f>
        <v>111</v>
      </c>
      <c r="DE14" s="23">
        <f t="shared" si="166"/>
        <v>78</v>
      </c>
      <c r="DF14" s="23">
        <f t="shared" si="166"/>
        <v>162</v>
      </c>
      <c r="DG14" s="23">
        <f t="shared" si="54"/>
        <v>351</v>
      </c>
      <c r="DH14" s="33">
        <f t="shared" si="55"/>
        <v>92.12598425</v>
      </c>
      <c r="DI14" s="32">
        <v>11.0</v>
      </c>
      <c r="DJ14" s="32">
        <v>5.0</v>
      </c>
      <c r="DK14" s="32">
        <v>15.0</v>
      </c>
      <c r="DL14" s="23">
        <f t="shared" ref="DL14:DN14" si="167">DD14+DI14</f>
        <v>122</v>
      </c>
      <c r="DM14" s="23">
        <f t="shared" si="167"/>
        <v>83</v>
      </c>
      <c r="DN14" s="23">
        <f t="shared" si="167"/>
        <v>177</v>
      </c>
      <c r="DO14" s="23">
        <f t="shared" si="57"/>
        <v>382</v>
      </c>
      <c r="DP14" s="33">
        <f t="shared" si="58"/>
        <v>92.49394673</v>
      </c>
      <c r="DQ14" s="32">
        <v>13.0</v>
      </c>
      <c r="DR14" s="32">
        <v>6.0</v>
      </c>
      <c r="DS14" s="32">
        <v>10.0</v>
      </c>
      <c r="DT14" s="32">
        <f t="shared" ref="DT14:DV14" si="168">DL14+DQ14</f>
        <v>135</v>
      </c>
      <c r="DU14" s="23">
        <f t="shared" si="168"/>
        <v>89</v>
      </c>
      <c r="DV14" s="23">
        <f t="shared" si="168"/>
        <v>187</v>
      </c>
      <c r="DW14" s="23">
        <f t="shared" si="60"/>
        <v>411</v>
      </c>
      <c r="DX14" s="33">
        <f t="shared" si="61"/>
        <v>92.56756757</v>
      </c>
      <c r="DY14" s="32">
        <f t="shared" si="62"/>
        <v>276</v>
      </c>
      <c r="DZ14" s="34">
        <f t="shared" si="63"/>
        <v>92.92929293</v>
      </c>
      <c r="EA14" s="34">
        <f t="shared" si="64"/>
        <v>91.83673469</v>
      </c>
      <c r="EB14" s="23"/>
      <c r="EC14" s="23"/>
      <c r="ED14" s="23"/>
      <c r="EE14" s="23"/>
      <c r="EG14" s="32"/>
      <c r="EH14" s="32"/>
      <c r="EI14" s="32"/>
      <c r="EJ14" s="23"/>
      <c r="EK14" s="23"/>
      <c r="EL14" s="23"/>
      <c r="EM14" s="23"/>
      <c r="EO14" s="32"/>
      <c r="EP14" s="32"/>
      <c r="EQ14" s="32"/>
      <c r="ER14" s="23"/>
      <c r="ES14" s="23"/>
      <c r="ET14" s="23"/>
      <c r="EU14" s="23"/>
    </row>
    <row r="15" ht="15.75" customHeight="1">
      <c r="A15" s="35">
        <v>10.0</v>
      </c>
      <c r="B15" s="36" t="s">
        <v>32</v>
      </c>
      <c r="C15" s="31">
        <v>6.0</v>
      </c>
      <c r="D15" s="31">
        <v>2.0</v>
      </c>
      <c r="E15" s="31">
        <v>9.0</v>
      </c>
      <c r="F15" s="31">
        <f t="shared" si="14"/>
        <v>8</v>
      </c>
      <c r="G15" s="31">
        <v>9.0</v>
      </c>
      <c r="H15" s="31">
        <f t="shared" si="15"/>
        <v>100</v>
      </c>
      <c r="I15" s="31">
        <f t="shared" si="16"/>
        <v>100</v>
      </c>
      <c r="J15" s="31">
        <v>10.0</v>
      </c>
      <c r="K15" s="31">
        <v>5.0</v>
      </c>
      <c r="L15" s="31">
        <v>14.0</v>
      </c>
      <c r="M15" s="31">
        <f t="shared" si="17"/>
        <v>18</v>
      </c>
      <c r="N15" s="31">
        <f t="shared" si="18"/>
        <v>7</v>
      </c>
      <c r="O15" s="31">
        <f t="shared" si="19"/>
        <v>23</v>
      </c>
      <c r="P15" s="31">
        <f t="shared" si="20"/>
        <v>48</v>
      </c>
      <c r="Q15" s="31">
        <f t="shared" si="21"/>
        <v>100</v>
      </c>
      <c r="R15" s="31"/>
      <c r="S15" s="31">
        <v>8.0</v>
      </c>
      <c r="T15" s="31">
        <v>6.0</v>
      </c>
      <c r="U15" s="31">
        <v>16.0</v>
      </c>
      <c r="V15" s="23">
        <f t="shared" ref="V15:X15" si="169">M15+S15</f>
        <v>26</v>
      </c>
      <c r="W15" s="23">
        <f t="shared" si="169"/>
        <v>13</v>
      </c>
      <c r="X15" s="23">
        <f t="shared" si="169"/>
        <v>39</v>
      </c>
      <c r="Y15" s="23">
        <f t="shared" si="23"/>
        <v>78</v>
      </c>
      <c r="Z15" s="23">
        <f t="shared" si="24"/>
        <v>98.73417722</v>
      </c>
      <c r="AA15" s="31">
        <v>11.0</v>
      </c>
      <c r="AB15" s="31">
        <v>4.0</v>
      </c>
      <c r="AC15" s="31">
        <v>12.0</v>
      </c>
      <c r="AD15" s="23">
        <f t="shared" ref="AD15:AF15" si="170">V15+AA15</f>
        <v>37</v>
      </c>
      <c r="AE15" s="23">
        <f t="shared" si="170"/>
        <v>17</v>
      </c>
      <c r="AF15" s="23">
        <f t="shared" si="170"/>
        <v>51</v>
      </c>
      <c r="AG15" s="31">
        <f t="shared" si="26"/>
        <v>105</v>
      </c>
      <c r="AH15" s="23">
        <f t="shared" si="27"/>
        <v>97.22222222</v>
      </c>
      <c r="AI15" s="23">
        <v>11.0</v>
      </c>
      <c r="AJ15" s="23">
        <v>9.0</v>
      </c>
      <c r="AK15" s="23">
        <v>14.0</v>
      </c>
      <c r="AL15" s="23">
        <f t="shared" ref="AL15:AN15" si="171">AD15+AI15</f>
        <v>48</v>
      </c>
      <c r="AM15" s="23">
        <f t="shared" si="171"/>
        <v>26</v>
      </c>
      <c r="AN15" s="23">
        <f t="shared" si="171"/>
        <v>65</v>
      </c>
      <c r="AO15" s="23">
        <f t="shared" si="29"/>
        <v>139</v>
      </c>
      <c r="AP15" s="23">
        <f t="shared" si="30"/>
        <v>96.52777778</v>
      </c>
      <c r="AQ15" s="23">
        <v>0.0</v>
      </c>
      <c r="AR15" s="23">
        <v>0.0</v>
      </c>
      <c r="AS15" s="23">
        <v>0.0</v>
      </c>
      <c r="AT15" s="23">
        <f t="shared" ref="AT15:AU15" si="172">(AL15+AQ15)</f>
        <v>48</v>
      </c>
      <c r="AU15" s="23">
        <f t="shared" si="172"/>
        <v>26</v>
      </c>
      <c r="AV15" s="23">
        <f t="shared" si="32"/>
        <v>65</v>
      </c>
      <c r="AW15" s="23">
        <f t="shared" si="33"/>
        <v>139</v>
      </c>
      <c r="AX15" s="23">
        <f t="shared" si="34"/>
        <v>84.24242424</v>
      </c>
      <c r="AY15" s="32">
        <v>8.0</v>
      </c>
      <c r="AZ15" s="32">
        <v>8.0</v>
      </c>
      <c r="BA15" s="32">
        <v>12.0</v>
      </c>
      <c r="BB15" s="23">
        <f t="shared" ref="BB15:BD15" si="173">(AT15+AY15)</f>
        <v>56</v>
      </c>
      <c r="BC15" s="23">
        <f t="shared" si="173"/>
        <v>34</v>
      </c>
      <c r="BD15" s="23">
        <f t="shared" si="173"/>
        <v>77</v>
      </c>
      <c r="BE15" s="23">
        <f t="shared" si="36"/>
        <v>167</v>
      </c>
      <c r="BF15" s="33">
        <f t="shared" si="37"/>
        <v>85.64102564</v>
      </c>
      <c r="BG15" s="32">
        <v>11.0</v>
      </c>
      <c r="BH15" s="32">
        <v>9.0</v>
      </c>
      <c r="BI15" s="32">
        <v>13.0</v>
      </c>
      <c r="BJ15" s="23">
        <f t="shared" ref="BJ15:BL15" si="174">(BB15+BG15)</f>
        <v>67</v>
      </c>
      <c r="BK15" s="23">
        <f t="shared" si="174"/>
        <v>43</v>
      </c>
      <c r="BL15" s="23">
        <f t="shared" si="174"/>
        <v>90</v>
      </c>
      <c r="BM15" s="23">
        <f t="shared" si="39"/>
        <v>200</v>
      </c>
      <c r="BN15" s="33">
        <f t="shared" si="40"/>
        <v>85.47008547</v>
      </c>
      <c r="BO15" s="32">
        <v>7.0</v>
      </c>
      <c r="BP15" s="32">
        <v>7.0</v>
      </c>
      <c r="BQ15" s="32">
        <v>12.0</v>
      </c>
      <c r="BR15" s="23">
        <f t="shared" ref="BR15:BT15" si="175">(BJ15+BO15)</f>
        <v>74</v>
      </c>
      <c r="BS15" s="23">
        <f t="shared" si="175"/>
        <v>50</v>
      </c>
      <c r="BT15" s="23">
        <f t="shared" si="175"/>
        <v>102</v>
      </c>
      <c r="BU15" s="23">
        <f t="shared" si="42"/>
        <v>226</v>
      </c>
      <c r="BV15" s="33">
        <f t="shared" si="43"/>
        <v>86.59003831</v>
      </c>
      <c r="BW15" s="32">
        <v>7.0</v>
      </c>
      <c r="BX15" s="32">
        <v>8.0</v>
      </c>
      <c r="BY15" s="32">
        <v>10.0</v>
      </c>
      <c r="BZ15" s="23">
        <f t="shared" ref="BZ15:CB15" si="176">(BR15+BW15)</f>
        <v>81</v>
      </c>
      <c r="CA15" s="23">
        <f t="shared" si="176"/>
        <v>58</v>
      </c>
      <c r="CB15" s="23">
        <f t="shared" si="176"/>
        <v>112</v>
      </c>
      <c r="CC15" s="23">
        <f t="shared" si="45"/>
        <v>251</v>
      </c>
      <c r="CD15" s="33">
        <f t="shared" si="46"/>
        <v>87.76223776</v>
      </c>
      <c r="CE15" s="32">
        <v>8.0</v>
      </c>
      <c r="CF15" s="32">
        <v>9.0</v>
      </c>
      <c r="CG15" s="32">
        <v>16.0</v>
      </c>
      <c r="CH15" s="23">
        <f t="shared" ref="CH15:CJ15" si="177">BZ15+CE15</f>
        <v>89</v>
      </c>
      <c r="CI15" s="23">
        <f t="shared" si="177"/>
        <v>67</v>
      </c>
      <c r="CJ15" s="23">
        <f t="shared" si="177"/>
        <v>128</v>
      </c>
      <c r="CK15" s="23">
        <f t="shared" si="48"/>
        <v>284</v>
      </c>
      <c r="CL15" s="33">
        <f t="shared" si="49"/>
        <v>89.02821317</v>
      </c>
      <c r="CM15" s="32">
        <v>9.0</v>
      </c>
      <c r="CN15" s="32">
        <v>5.0</v>
      </c>
      <c r="CO15" s="32">
        <v>16.0</v>
      </c>
      <c r="CP15" s="23">
        <f t="shared" ref="CP15:CR15" si="178">CH15+CM15</f>
        <v>98</v>
      </c>
      <c r="CQ15" s="23">
        <f t="shared" si="178"/>
        <v>72</v>
      </c>
      <c r="CR15" s="23">
        <f t="shared" si="178"/>
        <v>144</v>
      </c>
      <c r="CS15" s="23">
        <f t="shared" si="51"/>
        <v>314</v>
      </c>
      <c r="CT15" s="33">
        <f t="shared" si="52"/>
        <v>89.45868946</v>
      </c>
      <c r="CU15" s="32"/>
      <c r="CV15" s="23"/>
      <c r="CW15" s="23"/>
      <c r="CX15" s="23"/>
      <c r="CY15" s="23"/>
      <c r="DA15" s="32">
        <v>11.0</v>
      </c>
      <c r="DB15" s="32">
        <v>6.0</v>
      </c>
      <c r="DC15" s="32">
        <v>13.0</v>
      </c>
      <c r="DD15" s="23">
        <f t="shared" ref="DD15:DF15" si="179">CP15+DA15</f>
        <v>109</v>
      </c>
      <c r="DE15" s="23">
        <f t="shared" si="179"/>
        <v>78</v>
      </c>
      <c r="DF15" s="23">
        <f t="shared" si="179"/>
        <v>157</v>
      </c>
      <c r="DG15" s="23">
        <f t="shared" si="54"/>
        <v>344</v>
      </c>
      <c r="DH15" s="33">
        <f t="shared" si="55"/>
        <v>90.28871391</v>
      </c>
      <c r="DI15" s="32">
        <v>11.0</v>
      </c>
      <c r="DJ15" s="32">
        <v>5.0</v>
      </c>
      <c r="DK15" s="32">
        <v>15.0</v>
      </c>
      <c r="DL15" s="23">
        <f t="shared" ref="DL15:DN15" si="180">DD15+DI15</f>
        <v>120</v>
      </c>
      <c r="DM15" s="23">
        <f t="shared" si="180"/>
        <v>83</v>
      </c>
      <c r="DN15" s="23">
        <f t="shared" si="180"/>
        <v>172</v>
      </c>
      <c r="DO15" s="23">
        <f t="shared" si="57"/>
        <v>375</v>
      </c>
      <c r="DP15" s="33">
        <f t="shared" si="58"/>
        <v>90.79903148</v>
      </c>
      <c r="DQ15" s="32">
        <v>12.0</v>
      </c>
      <c r="DR15" s="32">
        <v>5.0</v>
      </c>
      <c r="DS15" s="32">
        <v>10.0</v>
      </c>
      <c r="DT15" s="32">
        <f t="shared" ref="DT15:DV15" si="181">DL15+DQ15</f>
        <v>132</v>
      </c>
      <c r="DU15" s="23">
        <f t="shared" si="181"/>
        <v>88</v>
      </c>
      <c r="DV15" s="23">
        <f t="shared" si="181"/>
        <v>182</v>
      </c>
      <c r="DW15" s="23">
        <f t="shared" si="60"/>
        <v>402</v>
      </c>
      <c r="DX15" s="33">
        <f t="shared" si="61"/>
        <v>90.54054054</v>
      </c>
      <c r="DY15" s="32">
        <f t="shared" si="62"/>
        <v>270</v>
      </c>
      <c r="DZ15" s="34">
        <f t="shared" si="63"/>
        <v>90.90909091</v>
      </c>
      <c r="EA15" s="34">
        <f t="shared" si="64"/>
        <v>89.79591837</v>
      </c>
      <c r="EB15" s="23"/>
      <c r="EC15" s="23"/>
      <c r="ED15" s="23"/>
      <c r="EE15" s="23"/>
      <c r="EG15" s="32"/>
      <c r="EH15" s="32"/>
      <c r="EI15" s="32"/>
      <c r="EJ15" s="23"/>
      <c r="EK15" s="23"/>
      <c r="EL15" s="23"/>
      <c r="EM15" s="23"/>
      <c r="EO15" s="32"/>
      <c r="EP15" s="32"/>
      <c r="EQ15" s="32"/>
      <c r="ER15" s="23"/>
      <c r="ES15" s="23"/>
      <c r="ET15" s="23"/>
      <c r="EU15" s="23"/>
    </row>
    <row r="16" ht="15.75" customHeight="1">
      <c r="A16" s="35">
        <v>11.0</v>
      </c>
      <c r="B16" s="36" t="s">
        <v>33</v>
      </c>
      <c r="C16" s="31">
        <v>6.0</v>
      </c>
      <c r="D16" s="31">
        <v>2.0</v>
      </c>
      <c r="E16" s="31">
        <v>9.0</v>
      </c>
      <c r="F16" s="31">
        <f t="shared" si="14"/>
        <v>8</v>
      </c>
      <c r="G16" s="31">
        <v>9.0</v>
      </c>
      <c r="H16" s="31">
        <f t="shared" si="15"/>
        <v>100</v>
      </c>
      <c r="I16" s="31">
        <f t="shared" si="16"/>
        <v>100</v>
      </c>
      <c r="J16" s="31">
        <v>10.0</v>
      </c>
      <c r="K16" s="31">
        <v>5.0</v>
      </c>
      <c r="L16" s="31">
        <v>14.0</v>
      </c>
      <c r="M16" s="31">
        <f t="shared" si="17"/>
        <v>18</v>
      </c>
      <c r="N16" s="31">
        <f t="shared" si="18"/>
        <v>7</v>
      </c>
      <c r="O16" s="31">
        <f t="shared" si="19"/>
        <v>23</v>
      </c>
      <c r="P16" s="31">
        <f t="shared" si="20"/>
        <v>48</v>
      </c>
      <c r="Q16" s="31">
        <f t="shared" si="21"/>
        <v>100</v>
      </c>
      <c r="R16" s="31"/>
      <c r="S16" s="31">
        <v>8.0</v>
      </c>
      <c r="T16" s="31">
        <v>7.0</v>
      </c>
      <c r="U16" s="31">
        <v>16.0</v>
      </c>
      <c r="V16" s="23">
        <f t="shared" ref="V16:X16" si="182">M16+S16</f>
        <v>26</v>
      </c>
      <c r="W16" s="23">
        <f t="shared" si="182"/>
        <v>14</v>
      </c>
      <c r="X16" s="23">
        <f t="shared" si="182"/>
        <v>39</v>
      </c>
      <c r="Y16" s="23">
        <f t="shared" si="23"/>
        <v>79</v>
      </c>
      <c r="Z16" s="23">
        <f t="shared" si="24"/>
        <v>100</v>
      </c>
      <c r="AA16" s="31">
        <v>11.0</v>
      </c>
      <c r="AB16" s="31">
        <v>5.0</v>
      </c>
      <c r="AC16" s="31">
        <v>12.0</v>
      </c>
      <c r="AD16" s="23">
        <f t="shared" ref="AD16:AF16" si="183">V16+AA16</f>
        <v>37</v>
      </c>
      <c r="AE16" s="23">
        <f t="shared" si="183"/>
        <v>19</v>
      </c>
      <c r="AF16" s="23">
        <f t="shared" si="183"/>
        <v>51</v>
      </c>
      <c r="AG16" s="31">
        <f t="shared" si="26"/>
        <v>107</v>
      </c>
      <c r="AH16" s="23">
        <f t="shared" si="27"/>
        <v>99.07407407</v>
      </c>
      <c r="AI16" s="23">
        <v>9.0</v>
      </c>
      <c r="AJ16" s="23">
        <v>9.0</v>
      </c>
      <c r="AK16" s="23">
        <v>14.0</v>
      </c>
      <c r="AL16" s="23">
        <f t="shared" ref="AL16:AN16" si="184">AD16+AI16</f>
        <v>46</v>
      </c>
      <c r="AM16" s="23">
        <f t="shared" si="184"/>
        <v>28</v>
      </c>
      <c r="AN16" s="23">
        <f t="shared" si="184"/>
        <v>65</v>
      </c>
      <c r="AO16" s="23">
        <f t="shared" si="29"/>
        <v>139</v>
      </c>
      <c r="AP16" s="23">
        <f t="shared" si="30"/>
        <v>96.52777778</v>
      </c>
      <c r="AQ16" s="23">
        <v>4.0</v>
      </c>
      <c r="AR16" s="23">
        <v>2.0</v>
      </c>
      <c r="AS16" s="23">
        <v>0.0</v>
      </c>
      <c r="AT16" s="23">
        <f t="shared" ref="AT16:AU16" si="185">(AL16+AQ16)</f>
        <v>50</v>
      </c>
      <c r="AU16" s="23">
        <f t="shared" si="185"/>
        <v>30</v>
      </c>
      <c r="AV16" s="23">
        <f t="shared" si="32"/>
        <v>65</v>
      </c>
      <c r="AW16" s="23">
        <f t="shared" si="33"/>
        <v>145</v>
      </c>
      <c r="AX16" s="23">
        <f t="shared" si="34"/>
        <v>87.87878788</v>
      </c>
      <c r="AY16" s="32">
        <v>8.0</v>
      </c>
      <c r="AZ16" s="32">
        <v>7.0</v>
      </c>
      <c r="BA16" s="32">
        <v>12.0</v>
      </c>
      <c r="BB16" s="23">
        <f t="shared" ref="BB16:BD16" si="186">(AT16+AY16)</f>
        <v>58</v>
      </c>
      <c r="BC16" s="23">
        <f t="shared" si="186"/>
        <v>37</v>
      </c>
      <c r="BD16" s="23">
        <f t="shared" si="186"/>
        <v>77</v>
      </c>
      <c r="BE16" s="23">
        <f t="shared" si="36"/>
        <v>172</v>
      </c>
      <c r="BF16" s="33">
        <f t="shared" si="37"/>
        <v>88.20512821</v>
      </c>
      <c r="BG16" s="32">
        <v>10.0</v>
      </c>
      <c r="BH16" s="32">
        <v>6.0</v>
      </c>
      <c r="BI16" s="32">
        <v>11.0</v>
      </c>
      <c r="BJ16" s="23">
        <f t="shared" ref="BJ16:BL16" si="187">(BB16+BG16)</f>
        <v>68</v>
      </c>
      <c r="BK16" s="23">
        <f t="shared" si="187"/>
        <v>43</v>
      </c>
      <c r="BL16" s="23">
        <f t="shared" si="187"/>
        <v>88</v>
      </c>
      <c r="BM16" s="23">
        <f t="shared" si="39"/>
        <v>199</v>
      </c>
      <c r="BN16" s="33">
        <f t="shared" si="40"/>
        <v>85.04273504</v>
      </c>
      <c r="BO16" s="32">
        <v>5.0</v>
      </c>
      <c r="BP16" s="32">
        <v>6.0</v>
      </c>
      <c r="BQ16" s="32">
        <v>12.0</v>
      </c>
      <c r="BR16" s="23">
        <f t="shared" ref="BR16:BT16" si="188">(BJ16+BO16)</f>
        <v>73</v>
      </c>
      <c r="BS16" s="23">
        <f t="shared" si="188"/>
        <v>49</v>
      </c>
      <c r="BT16" s="23">
        <f t="shared" si="188"/>
        <v>100</v>
      </c>
      <c r="BU16" s="23">
        <f t="shared" si="42"/>
        <v>222</v>
      </c>
      <c r="BV16" s="33">
        <f t="shared" si="43"/>
        <v>85.05747126</v>
      </c>
      <c r="BW16" s="32">
        <v>3.0</v>
      </c>
      <c r="BX16" s="32">
        <v>5.0</v>
      </c>
      <c r="BY16" s="32">
        <v>5.0</v>
      </c>
      <c r="BZ16" s="23">
        <f t="shared" ref="BZ16:CB16" si="189">(BR16+BW16)</f>
        <v>76</v>
      </c>
      <c r="CA16" s="23">
        <f t="shared" si="189"/>
        <v>54</v>
      </c>
      <c r="CB16" s="23">
        <f t="shared" si="189"/>
        <v>105</v>
      </c>
      <c r="CC16" s="23">
        <f t="shared" si="45"/>
        <v>235</v>
      </c>
      <c r="CD16" s="33">
        <f t="shared" si="46"/>
        <v>82.16783217</v>
      </c>
      <c r="CE16" s="32">
        <v>8.0</v>
      </c>
      <c r="CF16" s="32">
        <v>9.0</v>
      </c>
      <c r="CG16" s="32">
        <v>16.0</v>
      </c>
      <c r="CH16" s="23">
        <f t="shared" ref="CH16:CJ16" si="190">BZ16+CE16</f>
        <v>84</v>
      </c>
      <c r="CI16" s="23">
        <f t="shared" si="190"/>
        <v>63</v>
      </c>
      <c r="CJ16" s="23">
        <f t="shared" si="190"/>
        <v>121</v>
      </c>
      <c r="CK16" s="23">
        <f t="shared" si="48"/>
        <v>268</v>
      </c>
      <c r="CL16" s="33">
        <f t="shared" si="49"/>
        <v>84.01253918</v>
      </c>
      <c r="CM16" s="32">
        <v>10.0</v>
      </c>
      <c r="CN16" s="32">
        <v>5.0</v>
      </c>
      <c r="CO16" s="32">
        <v>16.0</v>
      </c>
      <c r="CP16" s="23">
        <f t="shared" ref="CP16:CR16" si="191">CH16+CM16</f>
        <v>94</v>
      </c>
      <c r="CQ16" s="23">
        <f t="shared" si="191"/>
        <v>68</v>
      </c>
      <c r="CR16" s="23">
        <f t="shared" si="191"/>
        <v>137</v>
      </c>
      <c r="CS16" s="23">
        <f t="shared" si="51"/>
        <v>299</v>
      </c>
      <c r="CT16" s="33">
        <f t="shared" si="52"/>
        <v>85.18518519</v>
      </c>
      <c r="CU16" s="32"/>
      <c r="CV16" s="23"/>
      <c r="CW16" s="23"/>
      <c r="CX16" s="23"/>
      <c r="CY16" s="23"/>
      <c r="DA16" s="32">
        <v>10.0</v>
      </c>
      <c r="DB16" s="32">
        <v>5.0</v>
      </c>
      <c r="DC16" s="32">
        <v>11.0</v>
      </c>
      <c r="DD16" s="23">
        <f t="shared" ref="DD16:DF16" si="192">CP16+DA16</f>
        <v>104</v>
      </c>
      <c r="DE16" s="23">
        <f t="shared" si="192"/>
        <v>73</v>
      </c>
      <c r="DF16" s="23">
        <f t="shared" si="192"/>
        <v>148</v>
      </c>
      <c r="DG16" s="23">
        <f t="shared" si="54"/>
        <v>325</v>
      </c>
      <c r="DH16" s="33">
        <f t="shared" si="55"/>
        <v>85.30183727</v>
      </c>
      <c r="DI16" s="32">
        <v>12.0</v>
      </c>
      <c r="DJ16" s="32">
        <v>5.0</v>
      </c>
      <c r="DK16" s="32">
        <v>15.0</v>
      </c>
      <c r="DL16" s="23">
        <f t="shared" ref="DL16:DN16" si="193">DD16+DI16</f>
        <v>116</v>
      </c>
      <c r="DM16" s="23">
        <f t="shared" si="193"/>
        <v>78</v>
      </c>
      <c r="DN16" s="23">
        <f t="shared" si="193"/>
        <v>163</v>
      </c>
      <c r="DO16" s="23">
        <f t="shared" si="57"/>
        <v>357</v>
      </c>
      <c r="DP16" s="33">
        <f t="shared" si="58"/>
        <v>86.44067797</v>
      </c>
      <c r="DQ16" s="32">
        <v>7.0</v>
      </c>
      <c r="DR16" s="32">
        <v>1.0</v>
      </c>
      <c r="DS16" s="32">
        <v>8.0</v>
      </c>
      <c r="DT16" s="32">
        <f t="shared" ref="DT16:DV16" si="194">DL16+DQ16</f>
        <v>123</v>
      </c>
      <c r="DU16" s="23">
        <f t="shared" si="194"/>
        <v>79</v>
      </c>
      <c r="DV16" s="23">
        <f t="shared" si="194"/>
        <v>171</v>
      </c>
      <c r="DW16" s="23">
        <f t="shared" si="60"/>
        <v>373</v>
      </c>
      <c r="DX16" s="33">
        <f t="shared" si="61"/>
        <v>84.00900901</v>
      </c>
      <c r="DY16" s="32">
        <f t="shared" si="62"/>
        <v>250</v>
      </c>
      <c r="DZ16" s="34">
        <f t="shared" si="63"/>
        <v>84.17508418</v>
      </c>
      <c r="EA16" s="34">
        <f t="shared" si="64"/>
        <v>83.67346939</v>
      </c>
      <c r="EB16" s="23"/>
      <c r="EC16" s="23"/>
      <c r="ED16" s="23"/>
      <c r="EE16" s="23"/>
      <c r="EG16" s="32"/>
      <c r="EH16" s="32"/>
      <c r="EI16" s="32"/>
      <c r="EJ16" s="23"/>
      <c r="EK16" s="23"/>
      <c r="EL16" s="23"/>
      <c r="EM16" s="23"/>
      <c r="EO16" s="32"/>
      <c r="EP16" s="32"/>
      <c r="EQ16" s="32"/>
      <c r="ER16" s="23"/>
      <c r="ES16" s="23"/>
      <c r="ET16" s="23"/>
      <c r="EU16" s="23"/>
    </row>
    <row r="17" ht="15.75" customHeight="1">
      <c r="A17" s="35">
        <v>12.0</v>
      </c>
      <c r="B17" s="36" t="s">
        <v>34</v>
      </c>
      <c r="C17" s="31">
        <v>5.0</v>
      </c>
      <c r="D17" s="31">
        <v>1.0</v>
      </c>
      <c r="E17" s="31">
        <v>9.0</v>
      </c>
      <c r="F17" s="31">
        <f t="shared" si="14"/>
        <v>6</v>
      </c>
      <c r="G17" s="31">
        <v>8.0</v>
      </c>
      <c r="H17" s="31">
        <f t="shared" si="15"/>
        <v>75</v>
      </c>
      <c r="I17" s="31">
        <f t="shared" si="16"/>
        <v>88.88888889</v>
      </c>
      <c r="J17" s="31">
        <v>10.0</v>
      </c>
      <c r="K17" s="31">
        <v>5.0</v>
      </c>
      <c r="L17" s="31">
        <v>10.0</v>
      </c>
      <c r="M17" s="31">
        <f t="shared" si="17"/>
        <v>16</v>
      </c>
      <c r="N17" s="31">
        <f t="shared" si="18"/>
        <v>6</v>
      </c>
      <c r="O17" s="31">
        <f t="shared" si="19"/>
        <v>18</v>
      </c>
      <c r="P17" s="31">
        <f t="shared" si="20"/>
        <v>40</v>
      </c>
      <c r="Q17" s="31">
        <f t="shared" si="21"/>
        <v>83.33333333</v>
      </c>
      <c r="R17" s="31"/>
      <c r="S17" s="31">
        <v>7.0</v>
      </c>
      <c r="T17" s="31">
        <v>7.0</v>
      </c>
      <c r="U17" s="31">
        <v>14.0</v>
      </c>
      <c r="V17" s="23">
        <f t="shared" ref="V17:X17" si="195">M17+S17</f>
        <v>23</v>
      </c>
      <c r="W17" s="23">
        <f t="shared" si="195"/>
        <v>13</v>
      </c>
      <c r="X17" s="23">
        <f t="shared" si="195"/>
        <v>32</v>
      </c>
      <c r="Y17" s="23">
        <f t="shared" si="23"/>
        <v>68</v>
      </c>
      <c r="Z17" s="23">
        <f t="shared" si="24"/>
        <v>86.07594937</v>
      </c>
      <c r="AA17" s="31">
        <v>10.0</v>
      </c>
      <c r="AB17" s="31">
        <v>5.0</v>
      </c>
      <c r="AC17" s="31">
        <v>12.0</v>
      </c>
      <c r="AD17" s="23">
        <f t="shared" ref="AD17:AF17" si="196">V17+AA17</f>
        <v>33</v>
      </c>
      <c r="AE17" s="23">
        <f t="shared" si="196"/>
        <v>18</v>
      </c>
      <c r="AF17" s="23">
        <f t="shared" si="196"/>
        <v>44</v>
      </c>
      <c r="AG17" s="31">
        <f t="shared" si="26"/>
        <v>95</v>
      </c>
      <c r="AH17" s="23">
        <f t="shared" si="27"/>
        <v>87.96296296</v>
      </c>
      <c r="AI17" s="23">
        <v>10.0</v>
      </c>
      <c r="AJ17" s="23">
        <v>8.0</v>
      </c>
      <c r="AK17" s="23">
        <v>16.0</v>
      </c>
      <c r="AL17" s="23">
        <f t="shared" ref="AL17:AN17" si="197">AD17+AI17</f>
        <v>43</v>
      </c>
      <c r="AM17" s="23">
        <f t="shared" si="197"/>
        <v>26</v>
      </c>
      <c r="AN17" s="23">
        <f t="shared" si="197"/>
        <v>60</v>
      </c>
      <c r="AO17" s="23">
        <f t="shared" si="29"/>
        <v>129</v>
      </c>
      <c r="AP17" s="23">
        <f t="shared" si="30"/>
        <v>89.58333333</v>
      </c>
      <c r="AQ17" s="23">
        <v>1.0</v>
      </c>
      <c r="AR17" s="23">
        <v>1.0</v>
      </c>
      <c r="AS17" s="23">
        <v>6.0</v>
      </c>
      <c r="AT17" s="23">
        <f t="shared" ref="AT17:AU17" si="198">(AL17+AQ17)</f>
        <v>44</v>
      </c>
      <c r="AU17" s="23">
        <f t="shared" si="198"/>
        <v>27</v>
      </c>
      <c r="AV17" s="23">
        <f t="shared" si="32"/>
        <v>66</v>
      </c>
      <c r="AW17" s="23">
        <f t="shared" si="33"/>
        <v>137</v>
      </c>
      <c r="AX17" s="23">
        <f t="shared" si="34"/>
        <v>83.03030303</v>
      </c>
      <c r="AY17" s="32">
        <v>9.0</v>
      </c>
      <c r="AZ17" s="32">
        <v>8.0</v>
      </c>
      <c r="BA17" s="32">
        <v>10.0</v>
      </c>
      <c r="BB17" s="23">
        <f t="shared" ref="BB17:BD17" si="199">(AT17+AY17)</f>
        <v>53</v>
      </c>
      <c r="BC17" s="23">
        <f t="shared" si="199"/>
        <v>35</v>
      </c>
      <c r="BD17" s="23">
        <f t="shared" si="199"/>
        <v>76</v>
      </c>
      <c r="BE17" s="23">
        <f t="shared" si="36"/>
        <v>164</v>
      </c>
      <c r="BF17" s="33">
        <f t="shared" si="37"/>
        <v>84.1025641</v>
      </c>
      <c r="BG17" s="32">
        <v>12.0</v>
      </c>
      <c r="BH17" s="32">
        <v>10.0</v>
      </c>
      <c r="BI17" s="32">
        <v>15.0</v>
      </c>
      <c r="BJ17" s="23">
        <f t="shared" ref="BJ17:BL17" si="200">(BB17+BG17)</f>
        <v>65</v>
      </c>
      <c r="BK17" s="23">
        <f t="shared" si="200"/>
        <v>45</v>
      </c>
      <c r="BL17" s="23">
        <f t="shared" si="200"/>
        <v>91</v>
      </c>
      <c r="BM17" s="23">
        <f t="shared" si="39"/>
        <v>201</v>
      </c>
      <c r="BN17" s="33">
        <f t="shared" si="40"/>
        <v>85.8974359</v>
      </c>
      <c r="BO17" s="32">
        <v>2.0</v>
      </c>
      <c r="BP17" s="32">
        <v>5.0</v>
      </c>
      <c r="BQ17" s="32">
        <v>6.0</v>
      </c>
      <c r="BR17" s="23">
        <f t="shared" ref="BR17:BT17" si="201">(BJ17+BO17)</f>
        <v>67</v>
      </c>
      <c r="BS17" s="23">
        <f t="shared" si="201"/>
        <v>50</v>
      </c>
      <c r="BT17" s="23">
        <f t="shared" si="201"/>
        <v>97</v>
      </c>
      <c r="BU17" s="23">
        <f t="shared" si="42"/>
        <v>214</v>
      </c>
      <c r="BV17" s="33">
        <f t="shared" si="43"/>
        <v>81.99233716</v>
      </c>
      <c r="BW17" s="32">
        <v>6.0</v>
      </c>
      <c r="BX17" s="32">
        <v>3.0</v>
      </c>
      <c r="BY17" s="32">
        <v>7.0</v>
      </c>
      <c r="BZ17" s="23">
        <f t="shared" ref="BZ17:CB17" si="202">(BR17+BW17)</f>
        <v>73</v>
      </c>
      <c r="CA17" s="23">
        <f t="shared" si="202"/>
        <v>53</v>
      </c>
      <c r="CB17" s="23">
        <f t="shared" si="202"/>
        <v>104</v>
      </c>
      <c r="CC17" s="23">
        <f t="shared" si="45"/>
        <v>230</v>
      </c>
      <c r="CD17" s="33">
        <f t="shared" si="46"/>
        <v>80.41958042</v>
      </c>
      <c r="CE17" s="32">
        <v>4.0</v>
      </c>
      <c r="CF17" s="32">
        <v>7.0</v>
      </c>
      <c r="CG17" s="32">
        <v>14.0</v>
      </c>
      <c r="CH17" s="23">
        <f t="shared" ref="CH17:CJ17" si="203">BZ17+CE17</f>
        <v>77</v>
      </c>
      <c r="CI17" s="23">
        <f t="shared" si="203"/>
        <v>60</v>
      </c>
      <c r="CJ17" s="23">
        <f t="shared" si="203"/>
        <v>118</v>
      </c>
      <c r="CK17" s="23">
        <f t="shared" si="48"/>
        <v>255</v>
      </c>
      <c r="CL17" s="33">
        <f t="shared" si="49"/>
        <v>79.93730408</v>
      </c>
      <c r="CM17" s="32">
        <v>10.0</v>
      </c>
      <c r="CN17" s="32">
        <v>5.0</v>
      </c>
      <c r="CO17" s="32">
        <v>16.0</v>
      </c>
      <c r="CP17" s="23">
        <f t="shared" ref="CP17:CR17" si="204">CH17+CM17</f>
        <v>87</v>
      </c>
      <c r="CQ17" s="23">
        <f t="shared" si="204"/>
        <v>65</v>
      </c>
      <c r="CR17" s="23">
        <f t="shared" si="204"/>
        <v>134</v>
      </c>
      <c r="CS17" s="23">
        <f t="shared" si="51"/>
        <v>286</v>
      </c>
      <c r="CT17" s="33">
        <f t="shared" si="52"/>
        <v>81.48148148</v>
      </c>
      <c r="CU17" s="32"/>
      <c r="CV17" s="23"/>
      <c r="CW17" s="23"/>
      <c r="CX17" s="23"/>
      <c r="CY17" s="23"/>
      <c r="DA17" s="32">
        <v>7.0</v>
      </c>
      <c r="DB17" s="32">
        <v>6.0</v>
      </c>
      <c r="DC17" s="32">
        <v>11.0</v>
      </c>
      <c r="DD17" s="23">
        <f t="shared" ref="DD17:DF17" si="205">CP17+DA17</f>
        <v>94</v>
      </c>
      <c r="DE17" s="23">
        <f t="shared" si="205"/>
        <v>71</v>
      </c>
      <c r="DF17" s="23">
        <f t="shared" si="205"/>
        <v>145</v>
      </c>
      <c r="DG17" s="23">
        <f t="shared" si="54"/>
        <v>310</v>
      </c>
      <c r="DH17" s="33">
        <f t="shared" si="55"/>
        <v>81.3648294</v>
      </c>
      <c r="DI17" s="32">
        <v>11.0</v>
      </c>
      <c r="DJ17" s="32">
        <v>3.0</v>
      </c>
      <c r="DK17" s="32">
        <v>13.0</v>
      </c>
      <c r="DL17" s="23">
        <f t="shared" ref="DL17:DN17" si="206">DD17+DI17</f>
        <v>105</v>
      </c>
      <c r="DM17" s="23">
        <f t="shared" si="206"/>
        <v>74</v>
      </c>
      <c r="DN17" s="23">
        <f t="shared" si="206"/>
        <v>158</v>
      </c>
      <c r="DO17" s="23">
        <f t="shared" si="57"/>
        <v>337</v>
      </c>
      <c r="DP17" s="33">
        <f t="shared" si="58"/>
        <v>81.59806295</v>
      </c>
      <c r="DQ17" s="32">
        <v>13.0</v>
      </c>
      <c r="DR17" s="32">
        <v>5.0</v>
      </c>
      <c r="DS17" s="32">
        <v>12.0</v>
      </c>
      <c r="DT17" s="32">
        <f t="shared" ref="DT17:DV17" si="207">DL17+DQ17</f>
        <v>118</v>
      </c>
      <c r="DU17" s="23">
        <f t="shared" si="207"/>
        <v>79</v>
      </c>
      <c r="DV17" s="23">
        <f t="shared" si="207"/>
        <v>170</v>
      </c>
      <c r="DW17" s="23">
        <f t="shared" si="60"/>
        <v>367</v>
      </c>
      <c r="DX17" s="33">
        <f t="shared" si="61"/>
        <v>82.65765766</v>
      </c>
      <c r="DY17" s="32">
        <f t="shared" si="62"/>
        <v>249</v>
      </c>
      <c r="DZ17" s="34">
        <f t="shared" si="63"/>
        <v>83.83838384</v>
      </c>
      <c r="EA17" s="34">
        <f t="shared" si="64"/>
        <v>80.27210884</v>
      </c>
      <c r="EB17" s="23"/>
      <c r="EC17" s="23"/>
      <c r="ED17" s="23"/>
      <c r="EE17" s="23"/>
      <c r="EG17" s="32"/>
      <c r="EH17" s="32"/>
      <c r="EI17" s="32"/>
      <c r="EJ17" s="23"/>
      <c r="EK17" s="23"/>
      <c r="EL17" s="23"/>
      <c r="EM17" s="23"/>
      <c r="EO17" s="32"/>
      <c r="EP17" s="32"/>
      <c r="EQ17" s="32"/>
      <c r="ER17" s="23"/>
      <c r="ES17" s="23"/>
      <c r="ET17" s="23"/>
      <c r="EU17" s="23"/>
    </row>
    <row r="18" ht="15.75" customHeight="1">
      <c r="A18" s="35">
        <v>13.0</v>
      </c>
      <c r="B18" s="36" t="s">
        <v>35</v>
      </c>
      <c r="C18" s="31">
        <v>6.0</v>
      </c>
      <c r="D18" s="31">
        <v>2.0</v>
      </c>
      <c r="E18" s="31">
        <v>9.0</v>
      </c>
      <c r="F18" s="31">
        <f t="shared" si="14"/>
        <v>8</v>
      </c>
      <c r="G18" s="31">
        <v>9.0</v>
      </c>
      <c r="H18" s="31">
        <f t="shared" si="15"/>
        <v>100</v>
      </c>
      <c r="I18" s="31">
        <f t="shared" si="16"/>
        <v>100</v>
      </c>
      <c r="J18" s="31">
        <v>10.0</v>
      </c>
      <c r="K18" s="31">
        <v>5.0</v>
      </c>
      <c r="L18" s="31">
        <v>14.0</v>
      </c>
      <c r="M18" s="31">
        <f t="shared" si="17"/>
        <v>18</v>
      </c>
      <c r="N18" s="31">
        <f t="shared" si="18"/>
        <v>7</v>
      </c>
      <c r="O18" s="31">
        <f t="shared" si="19"/>
        <v>23</v>
      </c>
      <c r="P18" s="31">
        <f t="shared" si="20"/>
        <v>48</v>
      </c>
      <c r="Q18" s="31">
        <f t="shared" si="21"/>
        <v>100</v>
      </c>
      <c r="R18" s="31"/>
      <c r="S18" s="31">
        <v>8.0</v>
      </c>
      <c r="T18" s="31">
        <v>7.0</v>
      </c>
      <c r="U18" s="31">
        <v>16.0</v>
      </c>
      <c r="V18" s="23">
        <f t="shared" ref="V18:X18" si="208">M18+S18</f>
        <v>26</v>
      </c>
      <c r="W18" s="23">
        <f t="shared" si="208"/>
        <v>14</v>
      </c>
      <c r="X18" s="23">
        <f t="shared" si="208"/>
        <v>39</v>
      </c>
      <c r="Y18" s="23">
        <f t="shared" si="23"/>
        <v>79</v>
      </c>
      <c r="Z18" s="23">
        <f t="shared" si="24"/>
        <v>100</v>
      </c>
      <c r="AA18" s="31">
        <v>10.0</v>
      </c>
      <c r="AB18" s="31">
        <v>4.0</v>
      </c>
      <c r="AC18" s="31">
        <v>12.0</v>
      </c>
      <c r="AD18" s="23">
        <f t="shared" ref="AD18:AF18" si="209">V18+AA18</f>
        <v>36</v>
      </c>
      <c r="AE18" s="23">
        <f t="shared" si="209"/>
        <v>18</v>
      </c>
      <c r="AF18" s="23">
        <f t="shared" si="209"/>
        <v>51</v>
      </c>
      <c r="AG18" s="31">
        <f t="shared" si="26"/>
        <v>105</v>
      </c>
      <c r="AH18" s="23">
        <f t="shared" si="27"/>
        <v>97.22222222</v>
      </c>
      <c r="AI18" s="23">
        <v>10.0</v>
      </c>
      <c r="AJ18" s="23">
        <v>7.0</v>
      </c>
      <c r="AK18" s="23">
        <v>12.0</v>
      </c>
      <c r="AL18" s="23">
        <f t="shared" ref="AL18:AN18" si="210">AD18+AI18</f>
        <v>46</v>
      </c>
      <c r="AM18" s="23">
        <f t="shared" si="210"/>
        <v>25</v>
      </c>
      <c r="AN18" s="23">
        <f t="shared" si="210"/>
        <v>63</v>
      </c>
      <c r="AO18" s="23">
        <f t="shared" si="29"/>
        <v>134</v>
      </c>
      <c r="AP18" s="23">
        <f t="shared" si="30"/>
        <v>93.05555556</v>
      </c>
      <c r="AQ18" s="23">
        <v>6.0</v>
      </c>
      <c r="AR18" s="23">
        <v>3.0</v>
      </c>
      <c r="AS18" s="23">
        <v>4.0</v>
      </c>
      <c r="AT18" s="23">
        <f t="shared" ref="AT18:AU18" si="211">(AL18+AQ18)</f>
        <v>52</v>
      </c>
      <c r="AU18" s="23">
        <f t="shared" si="211"/>
        <v>28</v>
      </c>
      <c r="AV18" s="23">
        <f t="shared" si="32"/>
        <v>67</v>
      </c>
      <c r="AW18" s="23">
        <f t="shared" si="33"/>
        <v>147</v>
      </c>
      <c r="AX18" s="23">
        <f t="shared" si="34"/>
        <v>89.09090909</v>
      </c>
      <c r="AY18" s="32">
        <v>8.0</v>
      </c>
      <c r="AZ18" s="32">
        <v>6.0</v>
      </c>
      <c r="BA18" s="32">
        <v>8.0</v>
      </c>
      <c r="BB18" s="23">
        <f t="shared" ref="BB18:BD18" si="212">(AT18+AY18)</f>
        <v>60</v>
      </c>
      <c r="BC18" s="23">
        <f t="shared" si="212"/>
        <v>34</v>
      </c>
      <c r="BD18" s="23">
        <f t="shared" si="212"/>
        <v>75</v>
      </c>
      <c r="BE18" s="23">
        <f t="shared" si="36"/>
        <v>169</v>
      </c>
      <c r="BF18" s="33">
        <f t="shared" si="37"/>
        <v>86.66666667</v>
      </c>
      <c r="BG18" s="32">
        <v>12.0</v>
      </c>
      <c r="BH18" s="32">
        <v>10.0</v>
      </c>
      <c r="BI18" s="32">
        <v>15.0</v>
      </c>
      <c r="BJ18" s="23">
        <f t="shared" ref="BJ18:BL18" si="213">(BB18+BG18)</f>
        <v>72</v>
      </c>
      <c r="BK18" s="23">
        <f t="shared" si="213"/>
        <v>44</v>
      </c>
      <c r="BL18" s="23">
        <f t="shared" si="213"/>
        <v>90</v>
      </c>
      <c r="BM18" s="23">
        <f t="shared" si="39"/>
        <v>206</v>
      </c>
      <c r="BN18" s="33">
        <f t="shared" si="40"/>
        <v>88.03418803</v>
      </c>
      <c r="BO18" s="32">
        <v>8.0</v>
      </c>
      <c r="BP18" s="32">
        <v>6.0</v>
      </c>
      <c r="BQ18" s="32">
        <v>10.0</v>
      </c>
      <c r="BR18" s="23">
        <f t="shared" ref="BR18:BT18" si="214">(BJ18+BO18)</f>
        <v>80</v>
      </c>
      <c r="BS18" s="23">
        <f t="shared" si="214"/>
        <v>50</v>
      </c>
      <c r="BT18" s="23">
        <f t="shared" si="214"/>
        <v>100</v>
      </c>
      <c r="BU18" s="23">
        <f t="shared" si="42"/>
        <v>230</v>
      </c>
      <c r="BV18" s="33">
        <f t="shared" si="43"/>
        <v>88.12260536</v>
      </c>
      <c r="BW18" s="32">
        <v>5.0</v>
      </c>
      <c r="BX18" s="32">
        <v>5.0</v>
      </c>
      <c r="BY18" s="32">
        <v>8.0</v>
      </c>
      <c r="BZ18" s="23">
        <f t="shared" ref="BZ18:CB18" si="215">(BR18+BW18)</f>
        <v>85</v>
      </c>
      <c r="CA18" s="23">
        <f t="shared" si="215"/>
        <v>55</v>
      </c>
      <c r="CB18" s="23">
        <f t="shared" si="215"/>
        <v>108</v>
      </c>
      <c r="CC18" s="23">
        <f t="shared" si="45"/>
        <v>248</v>
      </c>
      <c r="CD18" s="33">
        <f t="shared" si="46"/>
        <v>86.71328671</v>
      </c>
      <c r="CE18" s="32">
        <v>5.0</v>
      </c>
      <c r="CF18" s="32">
        <v>7.0</v>
      </c>
      <c r="CG18" s="32">
        <v>14.0</v>
      </c>
      <c r="CH18" s="23">
        <f t="shared" ref="CH18:CJ18" si="216">BZ18+CE18</f>
        <v>90</v>
      </c>
      <c r="CI18" s="23">
        <f t="shared" si="216"/>
        <v>62</v>
      </c>
      <c r="CJ18" s="23">
        <f t="shared" si="216"/>
        <v>122</v>
      </c>
      <c r="CK18" s="23">
        <f t="shared" si="48"/>
        <v>274</v>
      </c>
      <c r="CL18" s="33">
        <f t="shared" si="49"/>
        <v>85.89341693</v>
      </c>
      <c r="CM18" s="32">
        <v>11.0</v>
      </c>
      <c r="CN18" s="32">
        <v>5.0</v>
      </c>
      <c r="CO18" s="32">
        <v>16.0</v>
      </c>
      <c r="CP18" s="23">
        <f t="shared" ref="CP18:CR18" si="217">CH18+CM18</f>
        <v>101</v>
      </c>
      <c r="CQ18" s="23">
        <f t="shared" si="217"/>
        <v>67</v>
      </c>
      <c r="CR18" s="23">
        <f t="shared" si="217"/>
        <v>138</v>
      </c>
      <c r="CS18" s="23">
        <f t="shared" si="51"/>
        <v>306</v>
      </c>
      <c r="CT18" s="33">
        <f t="shared" si="52"/>
        <v>87.17948718</v>
      </c>
      <c r="CU18" s="32"/>
      <c r="CV18" s="23"/>
      <c r="CW18" s="23"/>
      <c r="CX18" s="23"/>
      <c r="CY18" s="23"/>
      <c r="DA18" s="32">
        <v>11.0</v>
      </c>
      <c r="DB18" s="32">
        <v>6.0</v>
      </c>
      <c r="DC18" s="32">
        <v>10.0</v>
      </c>
      <c r="DD18" s="23">
        <f t="shared" ref="DD18:DF18" si="218">CP18+DA18</f>
        <v>112</v>
      </c>
      <c r="DE18" s="23">
        <f t="shared" si="218"/>
        <v>73</v>
      </c>
      <c r="DF18" s="23">
        <f t="shared" si="218"/>
        <v>148</v>
      </c>
      <c r="DG18" s="23">
        <f t="shared" si="54"/>
        <v>333</v>
      </c>
      <c r="DH18" s="33">
        <f t="shared" si="55"/>
        <v>87.4015748</v>
      </c>
      <c r="DI18" s="32">
        <v>11.0</v>
      </c>
      <c r="DJ18" s="32">
        <v>5.0</v>
      </c>
      <c r="DK18" s="32">
        <v>11.0</v>
      </c>
      <c r="DL18" s="23">
        <f t="shared" ref="DL18:DN18" si="219">DD18+DI18</f>
        <v>123</v>
      </c>
      <c r="DM18" s="23">
        <f t="shared" si="219"/>
        <v>78</v>
      </c>
      <c r="DN18" s="23">
        <f t="shared" si="219"/>
        <v>159</v>
      </c>
      <c r="DO18" s="23">
        <f t="shared" si="57"/>
        <v>360</v>
      </c>
      <c r="DP18" s="33">
        <f t="shared" si="58"/>
        <v>87.16707022</v>
      </c>
      <c r="DQ18" s="32">
        <v>12.0</v>
      </c>
      <c r="DR18" s="32">
        <v>5.0</v>
      </c>
      <c r="DS18" s="32">
        <v>8.0</v>
      </c>
      <c r="DT18" s="32">
        <f t="shared" ref="DT18:DV18" si="220">DL18+DQ18</f>
        <v>135</v>
      </c>
      <c r="DU18" s="23">
        <f t="shared" si="220"/>
        <v>83</v>
      </c>
      <c r="DV18" s="23">
        <f t="shared" si="220"/>
        <v>167</v>
      </c>
      <c r="DW18" s="23">
        <f t="shared" si="60"/>
        <v>385</v>
      </c>
      <c r="DX18" s="33">
        <f t="shared" si="61"/>
        <v>86.71171171</v>
      </c>
      <c r="DY18" s="32">
        <f t="shared" si="62"/>
        <v>250</v>
      </c>
      <c r="DZ18" s="34">
        <f t="shared" si="63"/>
        <v>84.17508418</v>
      </c>
      <c r="EA18" s="34">
        <f t="shared" si="64"/>
        <v>91.83673469</v>
      </c>
      <c r="EB18" s="23"/>
      <c r="EC18" s="23"/>
      <c r="ED18" s="23"/>
      <c r="EE18" s="23"/>
      <c r="EG18" s="32"/>
      <c r="EH18" s="32"/>
      <c r="EI18" s="32"/>
      <c r="EJ18" s="23"/>
      <c r="EK18" s="23"/>
      <c r="EL18" s="23"/>
      <c r="EM18" s="23"/>
      <c r="EO18" s="32"/>
      <c r="EP18" s="32"/>
      <c r="EQ18" s="32"/>
      <c r="ER18" s="23"/>
      <c r="ES18" s="23"/>
      <c r="ET18" s="23"/>
      <c r="EU18" s="23"/>
    </row>
    <row r="19" ht="15.75" customHeight="1">
      <c r="A19" s="35">
        <v>14.0</v>
      </c>
      <c r="B19" s="36" t="s">
        <v>36</v>
      </c>
      <c r="C19" s="31">
        <v>6.0</v>
      </c>
      <c r="D19" s="31">
        <v>2.0</v>
      </c>
      <c r="E19" s="31">
        <v>9.0</v>
      </c>
      <c r="F19" s="31">
        <f t="shared" si="14"/>
        <v>8</v>
      </c>
      <c r="G19" s="31">
        <v>9.0</v>
      </c>
      <c r="H19" s="31">
        <f t="shared" si="15"/>
        <v>100</v>
      </c>
      <c r="I19" s="31">
        <f t="shared" si="16"/>
        <v>100</v>
      </c>
      <c r="J19" s="31">
        <v>10.0</v>
      </c>
      <c r="K19" s="31">
        <v>5.0</v>
      </c>
      <c r="L19" s="31">
        <v>14.0</v>
      </c>
      <c r="M19" s="31">
        <f t="shared" si="17"/>
        <v>18</v>
      </c>
      <c r="N19" s="31">
        <f t="shared" si="18"/>
        <v>7</v>
      </c>
      <c r="O19" s="31">
        <f t="shared" si="19"/>
        <v>23</v>
      </c>
      <c r="P19" s="31">
        <f t="shared" si="20"/>
        <v>48</v>
      </c>
      <c r="Q19" s="31">
        <f t="shared" si="21"/>
        <v>100</v>
      </c>
      <c r="R19" s="31"/>
      <c r="S19" s="31">
        <v>8.0</v>
      </c>
      <c r="T19" s="31">
        <v>7.0</v>
      </c>
      <c r="U19" s="31">
        <v>16.0</v>
      </c>
      <c r="V19" s="23">
        <f t="shared" ref="V19:X19" si="221">M19+S19</f>
        <v>26</v>
      </c>
      <c r="W19" s="23">
        <f t="shared" si="221"/>
        <v>14</v>
      </c>
      <c r="X19" s="23">
        <f t="shared" si="221"/>
        <v>39</v>
      </c>
      <c r="Y19" s="23">
        <f t="shared" si="23"/>
        <v>79</v>
      </c>
      <c r="Z19" s="23">
        <f t="shared" si="24"/>
        <v>100</v>
      </c>
      <c r="AA19" s="31">
        <v>12.0</v>
      </c>
      <c r="AB19" s="31">
        <v>5.0</v>
      </c>
      <c r="AC19" s="31">
        <v>12.0</v>
      </c>
      <c r="AD19" s="23">
        <f t="shared" ref="AD19:AF19" si="222">V19+AA19</f>
        <v>38</v>
      </c>
      <c r="AE19" s="23">
        <f t="shared" si="222"/>
        <v>19</v>
      </c>
      <c r="AF19" s="23">
        <f t="shared" si="222"/>
        <v>51</v>
      </c>
      <c r="AG19" s="31">
        <f t="shared" si="26"/>
        <v>108</v>
      </c>
      <c r="AH19" s="23">
        <f t="shared" si="27"/>
        <v>100</v>
      </c>
      <c r="AI19" s="23">
        <v>11.0</v>
      </c>
      <c r="AJ19" s="23">
        <v>9.0</v>
      </c>
      <c r="AK19" s="23">
        <v>16.0</v>
      </c>
      <c r="AL19" s="23">
        <f t="shared" ref="AL19:AN19" si="223">AD19+AI19</f>
        <v>49</v>
      </c>
      <c r="AM19" s="23">
        <f t="shared" si="223"/>
        <v>28</v>
      </c>
      <c r="AN19" s="23">
        <f t="shared" si="223"/>
        <v>67</v>
      </c>
      <c r="AO19" s="23">
        <f t="shared" si="29"/>
        <v>144</v>
      </c>
      <c r="AP19" s="23">
        <f t="shared" si="30"/>
        <v>100</v>
      </c>
      <c r="AQ19" s="23">
        <v>6.0</v>
      </c>
      <c r="AR19" s="23">
        <v>5.0</v>
      </c>
      <c r="AS19" s="23">
        <v>8.0</v>
      </c>
      <c r="AT19" s="23">
        <f t="shared" ref="AT19:AU19" si="224">(AL19+AQ19)</f>
        <v>55</v>
      </c>
      <c r="AU19" s="23">
        <f t="shared" si="224"/>
        <v>33</v>
      </c>
      <c r="AV19" s="23">
        <f t="shared" si="32"/>
        <v>75</v>
      </c>
      <c r="AW19" s="23">
        <f t="shared" si="33"/>
        <v>163</v>
      </c>
      <c r="AX19" s="23">
        <f t="shared" si="34"/>
        <v>98.78787879</v>
      </c>
      <c r="AY19" s="32">
        <v>7.0</v>
      </c>
      <c r="AZ19" s="32">
        <v>7.0</v>
      </c>
      <c r="BA19" s="32">
        <v>10.0</v>
      </c>
      <c r="BB19" s="23">
        <f t="shared" ref="BB19:BD19" si="225">(AT19+AY19)</f>
        <v>62</v>
      </c>
      <c r="BC19" s="23">
        <f t="shared" si="225"/>
        <v>40</v>
      </c>
      <c r="BD19" s="23">
        <f t="shared" si="225"/>
        <v>85</v>
      </c>
      <c r="BE19" s="23">
        <f t="shared" si="36"/>
        <v>187</v>
      </c>
      <c r="BF19" s="33">
        <f t="shared" si="37"/>
        <v>95.8974359</v>
      </c>
      <c r="BG19" s="32">
        <v>12.0</v>
      </c>
      <c r="BH19" s="32">
        <v>10.0</v>
      </c>
      <c r="BI19" s="32">
        <v>15.0</v>
      </c>
      <c r="BJ19" s="23">
        <f t="shared" ref="BJ19:BL19" si="226">(BB19+BG19)</f>
        <v>74</v>
      </c>
      <c r="BK19" s="23">
        <f t="shared" si="226"/>
        <v>50</v>
      </c>
      <c r="BL19" s="23">
        <f t="shared" si="226"/>
        <v>100</v>
      </c>
      <c r="BM19" s="23">
        <f t="shared" si="39"/>
        <v>224</v>
      </c>
      <c r="BN19" s="33">
        <f t="shared" si="40"/>
        <v>95.72649573</v>
      </c>
      <c r="BO19" s="32">
        <v>7.0</v>
      </c>
      <c r="BP19" s="32">
        <v>6.0</v>
      </c>
      <c r="BQ19" s="32">
        <v>6.0</v>
      </c>
      <c r="BR19" s="23">
        <f t="shared" ref="BR19:BT19" si="227">(BJ19+BO19)</f>
        <v>81</v>
      </c>
      <c r="BS19" s="23">
        <f t="shared" si="227"/>
        <v>56</v>
      </c>
      <c r="BT19" s="23">
        <f t="shared" si="227"/>
        <v>106</v>
      </c>
      <c r="BU19" s="23">
        <f t="shared" si="42"/>
        <v>243</v>
      </c>
      <c r="BV19" s="33">
        <f t="shared" si="43"/>
        <v>93.10344828</v>
      </c>
      <c r="BW19" s="32">
        <v>5.0</v>
      </c>
      <c r="BX19" s="32">
        <v>8.0</v>
      </c>
      <c r="BY19" s="32">
        <v>8.0</v>
      </c>
      <c r="BZ19" s="23">
        <f t="shared" ref="BZ19:CB19" si="228">(BR19+BW19)</f>
        <v>86</v>
      </c>
      <c r="CA19" s="23">
        <f t="shared" si="228"/>
        <v>64</v>
      </c>
      <c r="CB19" s="23">
        <f t="shared" si="228"/>
        <v>114</v>
      </c>
      <c r="CC19" s="23">
        <f t="shared" si="45"/>
        <v>264</v>
      </c>
      <c r="CD19" s="33">
        <f t="shared" si="46"/>
        <v>92.30769231</v>
      </c>
      <c r="CE19" s="32">
        <v>8.0</v>
      </c>
      <c r="CF19" s="32">
        <v>8.0</v>
      </c>
      <c r="CG19" s="32">
        <v>14.0</v>
      </c>
      <c r="CH19" s="23">
        <f t="shared" ref="CH19:CJ19" si="229">BZ19+CE19</f>
        <v>94</v>
      </c>
      <c r="CI19" s="23">
        <f t="shared" si="229"/>
        <v>72</v>
      </c>
      <c r="CJ19" s="23">
        <f t="shared" si="229"/>
        <v>128</v>
      </c>
      <c r="CK19" s="23">
        <f t="shared" si="48"/>
        <v>294</v>
      </c>
      <c r="CL19" s="33">
        <f t="shared" si="49"/>
        <v>92.1630094</v>
      </c>
      <c r="CM19" s="32">
        <v>10.0</v>
      </c>
      <c r="CN19" s="32">
        <v>5.0</v>
      </c>
      <c r="CO19" s="32">
        <v>16.0</v>
      </c>
      <c r="CP19" s="23">
        <f t="shared" ref="CP19:CR19" si="230">CH19+CM19</f>
        <v>104</v>
      </c>
      <c r="CQ19" s="23">
        <f t="shared" si="230"/>
        <v>77</v>
      </c>
      <c r="CR19" s="23">
        <f t="shared" si="230"/>
        <v>144</v>
      </c>
      <c r="CS19" s="23">
        <f t="shared" si="51"/>
        <v>325</v>
      </c>
      <c r="CT19" s="33">
        <f t="shared" si="52"/>
        <v>92.59259259</v>
      </c>
      <c r="CU19" s="32"/>
      <c r="CV19" s="23"/>
      <c r="CW19" s="23"/>
      <c r="CX19" s="23"/>
      <c r="CY19" s="23"/>
      <c r="DA19" s="32">
        <v>11.0</v>
      </c>
      <c r="DB19" s="32">
        <v>6.0</v>
      </c>
      <c r="DC19" s="32">
        <v>13.0</v>
      </c>
      <c r="DD19" s="23">
        <f t="shared" ref="DD19:DF19" si="231">CP19+DA19</f>
        <v>115</v>
      </c>
      <c r="DE19" s="23">
        <f t="shared" si="231"/>
        <v>83</v>
      </c>
      <c r="DF19" s="23">
        <f t="shared" si="231"/>
        <v>157</v>
      </c>
      <c r="DG19" s="23">
        <f t="shared" si="54"/>
        <v>355</v>
      </c>
      <c r="DH19" s="33">
        <f t="shared" si="55"/>
        <v>93.17585302</v>
      </c>
      <c r="DI19" s="32">
        <v>11.0</v>
      </c>
      <c r="DJ19" s="32">
        <v>4.0</v>
      </c>
      <c r="DK19" s="32">
        <v>13.0</v>
      </c>
      <c r="DL19" s="23">
        <f t="shared" ref="DL19:DN19" si="232">DD19+DI19</f>
        <v>126</v>
      </c>
      <c r="DM19" s="23">
        <f t="shared" si="232"/>
        <v>87</v>
      </c>
      <c r="DN19" s="23">
        <f t="shared" si="232"/>
        <v>170</v>
      </c>
      <c r="DO19" s="23">
        <f t="shared" si="57"/>
        <v>383</v>
      </c>
      <c r="DP19" s="33">
        <f t="shared" si="58"/>
        <v>92.73607748</v>
      </c>
      <c r="DQ19" s="32">
        <v>13.0</v>
      </c>
      <c r="DR19" s="32">
        <v>6.0</v>
      </c>
      <c r="DS19" s="32">
        <v>10.0</v>
      </c>
      <c r="DT19" s="32">
        <f t="shared" ref="DT19:DV19" si="233">DL19+DQ19</f>
        <v>139</v>
      </c>
      <c r="DU19" s="23">
        <f t="shared" si="233"/>
        <v>93</v>
      </c>
      <c r="DV19" s="23">
        <f t="shared" si="233"/>
        <v>180</v>
      </c>
      <c r="DW19" s="23">
        <f t="shared" si="60"/>
        <v>412</v>
      </c>
      <c r="DX19" s="33">
        <f t="shared" si="61"/>
        <v>92.79279279</v>
      </c>
      <c r="DY19" s="32">
        <f t="shared" si="62"/>
        <v>273</v>
      </c>
      <c r="DZ19" s="34">
        <f t="shared" si="63"/>
        <v>91.91919192</v>
      </c>
      <c r="EA19" s="34">
        <f t="shared" si="64"/>
        <v>94.55782313</v>
      </c>
      <c r="EB19" s="23"/>
      <c r="EC19" s="23"/>
      <c r="ED19" s="23"/>
      <c r="EE19" s="23"/>
      <c r="EG19" s="32"/>
      <c r="EH19" s="32"/>
      <c r="EI19" s="32"/>
      <c r="EJ19" s="23"/>
      <c r="EK19" s="23"/>
      <c r="EL19" s="23"/>
      <c r="EM19" s="23"/>
      <c r="EO19" s="32"/>
      <c r="EP19" s="32"/>
      <c r="EQ19" s="32"/>
      <c r="ER19" s="23"/>
      <c r="ES19" s="23"/>
      <c r="ET19" s="23"/>
      <c r="EU19" s="23"/>
    </row>
    <row r="20" ht="15.75" customHeight="1">
      <c r="A20" s="35">
        <v>15.0</v>
      </c>
      <c r="B20" s="36" t="s">
        <v>37</v>
      </c>
      <c r="C20" s="31">
        <v>6.0</v>
      </c>
      <c r="D20" s="31">
        <v>2.0</v>
      </c>
      <c r="E20" s="31">
        <v>9.0</v>
      </c>
      <c r="F20" s="31">
        <f t="shared" si="14"/>
        <v>8</v>
      </c>
      <c r="G20" s="31">
        <v>9.0</v>
      </c>
      <c r="H20" s="31">
        <f t="shared" si="15"/>
        <v>100</v>
      </c>
      <c r="I20" s="31">
        <f t="shared" si="16"/>
        <v>100</v>
      </c>
      <c r="J20" s="31">
        <v>10.0</v>
      </c>
      <c r="K20" s="31">
        <v>5.0</v>
      </c>
      <c r="L20" s="31">
        <v>14.0</v>
      </c>
      <c r="M20" s="31">
        <f t="shared" si="17"/>
        <v>18</v>
      </c>
      <c r="N20" s="31">
        <f t="shared" si="18"/>
        <v>7</v>
      </c>
      <c r="O20" s="31">
        <f t="shared" si="19"/>
        <v>23</v>
      </c>
      <c r="P20" s="31">
        <f t="shared" si="20"/>
        <v>48</v>
      </c>
      <c r="Q20" s="31">
        <f t="shared" si="21"/>
        <v>100</v>
      </c>
      <c r="R20" s="31"/>
      <c r="S20" s="31">
        <v>7.0</v>
      </c>
      <c r="T20" s="31">
        <v>7.0</v>
      </c>
      <c r="U20" s="31">
        <v>16.0</v>
      </c>
      <c r="V20" s="23">
        <f t="shared" ref="V20:X20" si="234">M20+S20</f>
        <v>25</v>
      </c>
      <c r="W20" s="23">
        <f t="shared" si="234"/>
        <v>14</v>
      </c>
      <c r="X20" s="23">
        <f t="shared" si="234"/>
        <v>39</v>
      </c>
      <c r="Y20" s="23">
        <f t="shared" si="23"/>
        <v>78</v>
      </c>
      <c r="Z20" s="23">
        <f t="shared" si="24"/>
        <v>98.73417722</v>
      </c>
      <c r="AA20" s="31">
        <v>12.0</v>
      </c>
      <c r="AB20" s="31">
        <v>5.0</v>
      </c>
      <c r="AC20" s="31">
        <v>10.0</v>
      </c>
      <c r="AD20" s="23">
        <f t="shared" ref="AD20:AF20" si="235">V20+AA20</f>
        <v>37</v>
      </c>
      <c r="AE20" s="23">
        <f t="shared" si="235"/>
        <v>19</v>
      </c>
      <c r="AF20" s="23">
        <f t="shared" si="235"/>
        <v>49</v>
      </c>
      <c r="AG20" s="31">
        <f t="shared" si="26"/>
        <v>105</v>
      </c>
      <c r="AH20" s="23">
        <f t="shared" si="27"/>
        <v>97.22222222</v>
      </c>
      <c r="AI20" s="23">
        <v>9.0</v>
      </c>
      <c r="AJ20" s="23">
        <v>8.0</v>
      </c>
      <c r="AK20" s="23">
        <v>13.0</v>
      </c>
      <c r="AL20" s="23">
        <f t="shared" ref="AL20:AN20" si="236">AD20+AI20</f>
        <v>46</v>
      </c>
      <c r="AM20" s="23">
        <f t="shared" si="236"/>
        <v>27</v>
      </c>
      <c r="AN20" s="23">
        <f t="shared" si="236"/>
        <v>62</v>
      </c>
      <c r="AO20" s="23">
        <f t="shared" si="29"/>
        <v>135</v>
      </c>
      <c r="AP20" s="23">
        <f t="shared" si="30"/>
        <v>93.75</v>
      </c>
      <c r="AQ20" s="23">
        <v>5.0</v>
      </c>
      <c r="AR20" s="23">
        <v>4.0</v>
      </c>
      <c r="AS20" s="23">
        <v>8.0</v>
      </c>
      <c r="AT20" s="23">
        <f t="shared" ref="AT20:AU20" si="237">(AL20+AQ20)</f>
        <v>51</v>
      </c>
      <c r="AU20" s="23">
        <f t="shared" si="237"/>
        <v>31</v>
      </c>
      <c r="AV20" s="23">
        <f t="shared" si="32"/>
        <v>70</v>
      </c>
      <c r="AW20" s="23">
        <f t="shared" si="33"/>
        <v>152</v>
      </c>
      <c r="AX20" s="23">
        <f t="shared" si="34"/>
        <v>92.12121212</v>
      </c>
      <c r="AY20" s="32">
        <v>8.0</v>
      </c>
      <c r="AZ20" s="32">
        <v>6.0</v>
      </c>
      <c r="BA20" s="32">
        <v>10.0</v>
      </c>
      <c r="BB20" s="23">
        <f t="shared" ref="BB20:BD20" si="238">(AT20+AY20)</f>
        <v>59</v>
      </c>
      <c r="BC20" s="23">
        <f t="shared" si="238"/>
        <v>37</v>
      </c>
      <c r="BD20" s="23">
        <f t="shared" si="238"/>
        <v>80</v>
      </c>
      <c r="BE20" s="23">
        <f t="shared" si="36"/>
        <v>176</v>
      </c>
      <c r="BF20" s="33">
        <f t="shared" si="37"/>
        <v>90.25641026</v>
      </c>
      <c r="BG20" s="32">
        <v>12.0</v>
      </c>
      <c r="BH20" s="32">
        <v>10.0</v>
      </c>
      <c r="BI20" s="32">
        <v>15.0</v>
      </c>
      <c r="BJ20" s="23">
        <f t="shared" ref="BJ20:BL20" si="239">(BB20+BG20)</f>
        <v>71</v>
      </c>
      <c r="BK20" s="23">
        <f t="shared" si="239"/>
        <v>47</v>
      </c>
      <c r="BL20" s="23">
        <f t="shared" si="239"/>
        <v>95</v>
      </c>
      <c r="BM20" s="23">
        <f t="shared" si="39"/>
        <v>213</v>
      </c>
      <c r="BN20" s="33">
        <f t="shared" si="40"/>
        <v>91.02564103</v>
      </c>
      <c r="BO20" s="32">
        <v>8.0</v>
      </c>
      <c r="BP20" s="32">
        <v>7.0</v>
      </c>
      <c r="BQ20" s="32">
        <v>10.0</v>
      </c>
      <c r="BR20" s="23">
        <f t="shared" ref="BR20:BT20" si="240">(BJ20+BO20)</f>
        <v>79</v>
      </c>
      <c r="BS20" s="23">
        <f t="shared" si="240"/>
        <v>54</v>
      </c>
      <c r="BT20" s="23">
        <f t="shared" si="240"/>
        <v>105</v>
      </c>
      <c r="BU20" s="23">
        <f t="shared" si="42"/>
        <v>238</v>
      </c>
      <c r="BV20" s="33">
        <f t="shared" si="43"/>
        <v>91.18773946</v>
      </c>
      <c r="BW20" s="32">
        <v>6.0</v>
      </c>
      <c r="BX20" s="32">
        <v>8.0</v>
      </c>
      <c r="BY20" s="32">
        <v>10.0</v>
      </c>
      <c r="BZ20" s="23">
        <f t="shared" ref="BZ20:CB20" si="241">(BR20+BW20)</f>
        <v>85</v>
      </c>
      <c r="CA20" s="23">
        <f t="shared" si="241"/>
        <v>62</v>
      </c>
      <c r="CB20" s="23">
        <f t="shared" si="241"/>
        <v>115</v>
      </c>
      <c r="CC20" s="23">
        <f t="shared" si="45"/>
        <v>262</v>
      </c>
      <c r="CD20" s="33">
        <f t="shared" si="46"/>
        <v>91.60839161</v>
      </c>
      <c r="CE20" s="32">
        <v>7.0</v>
      </c>
      <c r="CF20" s="32">
        <v>8.0</v>
      </c>
      <c r="CG20" s="32">
        <v>14.0</v>
      </c>
      <c r="CH20" s="23">
        <f t="shared" ref="CH20:CJ20" si="242">BZ20+CE20</f>
        <v>92</v>
      </c>
      <c r="CI20" s="23">
        <f t="shared" si="242"/>
        <v>70</v>
      </c>
      <c r="CJ20" s="23">
        <f t="shared" si="242"/>
        <v>129</v>
      </c>
      <c r="CK20" s="23">
        <f t="shared" si="48"/>
        <v>291</v>
      </c>
      <c r="CL20" s="33">
        <f t="shared" si="49"/>
        <v>91.22257053</v>
      </c>
      <c r="CM20" s="32">
        <v>11.0</v>
      </c>
      <c r="CN20" s="32">
        <v>5.0</v>
      </c>
      <c r="CO20" s="32">
        <v>16.0</v>
      </c>
      <c r="CP20" s="23">
        <f t="shared" ref="CP20:CR20" si="243">CH20+CM20</f>
        <v>103</v>
      </c>
      <c r="CQ20" s="23">
        <f t="shared" si="243"/>
        <v>75</v>
      </c>
      <c r="CR20" s="23">
        <f t="shared" si="243"/>
        <v>145</v>
      </c>
      <c r="CS20" s="23">
        <f t="shared" si="51"/>
        <v>323</v>
      </c>
      <c r="CT20" s="33">
        <f t="shared" si="52"/>
        <v>92.02279202</v>
      </c>
      <c r="CU20" s="32"/>
      <c r="CV20" s="23"/>
      <c r="CW20" s="23"/>
      <c r="CX20" s="23"/>
      <c r="CY20" s="23"/>
      <c r="DA20" s="32">
        <v>9.0</v>
      </c>
      <c r="DB20" s="32">
        <v>5.0</v>
      </c>
      <c r="DC20" s="32">
        <v>11.0</v>
      </c>
      <c r="DD20" s="23">
        <f t="shared" ref="DD20:DF20" si="244">CP20+DA20</f>
        <v>112</v>
      </c>
      <c r="DE20" s="23">
        <f t="shared" si="244"/>
        <v>80</v>
      </c>
      <c r="DF20" s="23">
        <f t="shared" si="244"/>
        <v>156</v>
      </c>
      <c r="DG20" s="23">
        <f t="shared" si="54"/>
        <v>348</v>
      </c>
      <c r="DH20" s="33">
        <f t="shared" si="55"/>
        <v>91.33858268</v>
      </c>
      <c r="DI20" s="32">
        <v>11.0</v>
      </c>
      <c r="DJ20" s="32">
        <v>4.0</v>
      </c>
      <c r="DK20" s="32">
        <v>15.0</v>
      </c>
      <c r="DL20" s="23">
        <f t="shared" ref="DL20:DN20" si="245">DD20+DI20</f>
        <v>123</v>
      </c>
      <c r="DM20" s="23">
        <f t="shared" si="245"/>
        <v>84</v>
      </c>
      <c r="DN20" s="23">
        <f t="shared" si="245"/>
        <v>171</v>
      </c>
      <c r="DO20" s="23">
        <f t="shared" si="57"/>
        <v>378</v>
      </c>
      <c r="DP20" s="33">
        <f t="shared" si="58"/>
        <v>91.52542373</v>
      </c>
      <c r="DQ20" s="32">
        <v>12.0</v>
      </c>
      <c r="DR20" s="32">
        <v>6.0</v>
      </c>
      <c r="DS20" s="32">
        <v>8.0</v>
      </c>
      <c r="DT20" s="32">
        <f t="shared" ref="DT20:DV20" si="246">DL20+DQ20</f>
        <v>135</v>
      </c>
      <c r="DU20" s="23">
        <f t="shared" si="246"/>
        <v>90</v>
      </c>
      <c r="DV20" s="23">
        <f t="shared" si="246"/>
        <v>179</v>
      </c>
      <c r="DW20" s="23">
        <f t="shared" si="60"/>
        <v>404</v>
      </c>
      <c r="DX20" s="33">
        <f t="shared" si="61"/>
        <v>90.99099099</v>
      </c>
      <c r="DY20" s="32">
        <f t="shared" si="62"/>
        <v>269</v>
      </c>
      <c r="DZ20" s="34">
        <f t="shared" si="63"/>
        <v>90.57239057</v>
      </c>
      <c r="EA20" s="34">
        <f t="shared" si="64"/>
        <v>91.83673469</v>
      </c>
      <c r="EB20" s="23"/>
      <c r="EC20" s="23"/>
      <c r="ED20" s="23"/>
      <c r="EE20" s="23"/>
      <c r="EG20" s="32"/>
      <c r="EH20" s="32"/>
      <c r="EI20" s="32"/>
      <c r="EJ20" s="23"/>
      <c r="EK20" s="23"/>
      <c r="EL20" s="23"/>
      <c r="EM20" s="23"/>
      <c r="EO20" s="32"/>
      <c r="EP20" s="32"/>
      <c r="EQ20" s="32"/>
      <c r="ER20" s="23"/>
      <c r="ES20" s="23"/>
      <c r="ET20" s="23"/>
      <c r="EU20" s="23"/>
    </row>
    <row r="21" ht="15.75" customHeight="1">
      <c r="A21" s="35">
        <v>16.0</v>
      </c>
      <c r="B21" s="36" t="s">
        <v>38</v>
      </c>
      <c r="C21" s="31">
        <v>6.0</v>
      </c>
      <c r="D21" s="31">
        <v>2.0</v>
      </c>
      <c r="E21" s="31">
        <v>9.0</v>
      </c>
      <c r="F21" s="31">
        <f t="shared" si="14"/>
        <v>8</v>
      </c>
      <c r="G21" s="31">
        <v>9.0</v>
      </c>
      <c r="H21" s="31">
        <f t="shared" si="15"/>
        <v>100</v>
      </c>
      <c r="I21" s="31">
        <f t="shared" si="16"/>
        <v>100</v>
      </c>
      <c r="J21" s="31">
        <v>10.0</v>
      </c>
      <c r="K21" s="31">
        <v>5.0</v>
      </c>
      <c r="L21" s="31">
        <v>14.0</v>
      </c>
      <c r="M21" s="31">
        <f t="shared" si="17"/>
        <v>18</v>
      </c>
      <c r="N21" s="31">
        <f t="shared" si="18"/>
        <v>7</v>
      </c>
      <c r="O21" s="31">
        <f t="shared" si="19"/>
        <v>23</v>
      </c>
      <c r="P21" s="31">
        <f t="shared" si="20"/>
        <v>48</v>
      </c>
      <c r="Q21" s="31">
        <f t="shared" si="21"/>
        <v>100</v>
      </c>
      <c r="R21" s="31"/>
      <c r="S21" s="31">
        <v>8.0</v>
      </c>
      <c r="T21" s="31">
        <v>7.0</v>
      </c>
      <c r="U21" s="31">
        <v>16.0</v>
      </c>
      <c r="V21" s="23">
        <f t="shared" ref="V21:X21" si="247">M21+S21</f>
        <v>26</v>
      </c>
      <c r="W21" s="23">
        <f t="shared" si="247"/>
        <v>14</v>
      </c>
      <c r="X21" s="23">
        <f t="shared" si="247"/>
        <v>39</v>
      </c>
      <c r="Y21" s="23">
        <f t="shared" si="23"/>
        <v>79</v>
      </c>
      <c r="Z21" s="23">
        <f t="shared" si="24"/>
        <v>100</v>
      </c>
      <c r="AA21" s="31">
        <v>12.0</v>
      </c>
      <c r="AB21" s="31">
        <v>5.0</v>
      </c>
      <c r="AC21" s="31">
        <v>12.0</v>
      </c>
      <c r="AD21" s="23">
        <f t="shared" ref="AD21:AF21" si="248">V21+AA21</f>
        <v>38</v>
      </c>
      <c r="AE21" s="23">
        <f t="shared" si="248"/>
        <v>19</v>
      </c>
      <c r="AF21" s="23">
        <f t="shared" si="248"/>
        <v>51</v>
      </c>
      <c r="AG21" s="31">
        <f t="shared" si="26"/>
        <v>108</v>
      </c>
      <c r="AH21" s="23">
        <f t="shared" si="27"/>
        <v>100</v>
      </c>
      <c r="AI21" s="23">
        <v>11.0</v>
      </c>
      <c r="AJ21" s="23">
        <v>9.0</v>
      </c>
      <c r="AK21" s="23">
        <v>16.0</v>
      </c>
      <c r="AL21" s="23">
        <f t="shared" ref="AL21:AN21" si="249">AD21+AI21</f>
        <v>49</v>
      </c>
      <c r="AM21" s="23">
        <f t="shared" si="249"/>
        <v>28</v>
      </c>
      <c r="AN21" s="23">
        <f t="shared" si="249"/>
        <v>67</v>
      </c>
      <c r="AO21" s="23">
        <f t="shared" si="29"/>
        <v>144</v>
      </c>
      <c r="AP21" s="23">
        <f t="shared" si="30"/>
        <v>100</v>
      </c>
      <c r="AQ21" s="23">
        <v>6.0</v>
      </c>
      <c r="AR21" s="23">
        <v>5.0</v>
      </c>
      <c r="AS21" s="23">
        <v>10.0</v>
      </c>
      <c r="AT21" s="23">
        <f t="shared" ref="AT21:AU21" si="250">(AL21+AQ21)</f>
        <v>55</v>
      </c>
      <c r="AU21" s="23">
        <f t="shared" si="250"/>
        <v>33</v>
      </c>
      <c r="AV21" s="23">
        <f t="shared" si="32"/>
        <v>77</v>
      </c>
      <c r="AW21" s="23">
        <f t="shared" si="33"/>
        <v>165</v>
      </c>
      <c r="AX21" s="23">
        <f t="shared" si="34"/>
        <v>100</v>
      </c>
      <c r="AY21" s="32">
        <v>10.0</v>
      </c>
      <c r="AZ21" s="32">
        <v>7.0</v>
      </c>
      <c r="BA21" s="32">
        <v>10.0</v>
      </c>
      <c r="BB21" s="23">
        <f t="shared" ref="BB21:BD21" si="251">(AT21+AY21)</f>
        <v>65</v>
      </c>
      <c r="BC21" s="23">
        <f t="shared" si="251"/>
        <v>40</v>
      </c>
      <c r="BD21" s="23">
        <f t="shared" si="251"/>
        <v>87</v>
      </c>
      <c r="BE21" s="23">
        <f t="shared" si="36"/>
        <v>192</v>
      </c>
      <c r="BF21" s="33">
        <f t="shared" si="37"/>
        <v>98.46153846</v>
      </c>
      <c r="BG21" s="32">
        <v>11.0</v>
      </c>
      <c r="BH21" s="32">
        <v>10.0</v>
      </c>
      <c r="BI21" s="32">
        <v>16.0</v>
      </c>
      <c r="BJ21" s="23">
        <f t="shared" ref="BJ21:BL21" si="252">(BB21+BG21)</f>
        <v>76</v>
      </c>
      <c r="BK21" s="23">
        <f t="shared" si="252"/>
        <v>50</v>
      </c>
      <c r="BL21" s="23">
        <f t="shared" si="252"/>
        <v>103</v>
      </c>
      <c r="BM21" s="23">
        <f t="shared" si="39"/>
        <v>229</v>
      </c>
      <c r="BN21" s="33">
        <f t="shared" si="40"/>
        <v>97.86324786</v>
      </c>
      <c r="BO21" s="32">
        <v>8.0</v>
      </c>
      <c r="BP21" s="32">
        <v>7.0</v>
      </c>
      <c r="BQ21" s="32">
        <v>12.0</v>
      </c>
      <c r="BR21" s="23">
        <f t="shared" ref="BR21:BT21" si="253">(BJ21+BO21)</f>
        <v>84</v>
      </c>
      <c r="BS21" s="23">
        <f t="shared" si="253"/>
        <v>57</v>
      </c>
      <c r="BT21" s="23">
        <f t="shared" si="253"/>
        <v>115</v>
      </c>
      <c r="BU21" s="23">
        <f t="shared" si="42"/>
        <v>256</v>
      </c>
      <c r="BV21" s="33">
        <f t="shared" si="43"/>
        <v>98.08429119</v>
      </c>
      <c r="BW21" s="32">
        <v>7.0</v>
      </c>
      <c r="BX21" s="32">
        <v>8.0</v>
      </c>
      <c r="BY21" s="32">
        <v>10.0</v>
      </c>
      <c r="BZ21" s="23">
        <f t="shared" ref="BZ21:CB21" si="254">(BR21+BW21)</f>
        <v>91</v>
      </c>
      <c r="CA21" s="23">
        <f t="shared" si="254"/>
        <v>65</v>
      </c>
      <c r="CB21" s="23">
        <f t="shared" si="254"/>
        <v>125</v>
      </c>
      <c r="CC21" s="23">
        <f t="shared" si="45"/>
        <v>281</v>
      </c>
      <c r="CD21" s="33">
        <f t="shared" si="46"/>
        <v>98.25174825</v>
      </c>
      <c r="CE21" s="32">
        <v>8.0</v>
      </c>
      <c r="CF21" s="32">
        <v>8.0</v>
      </c>
      <c r="CG21" s="32">
        <v>16.0</v>
      </c>
      <c r="CH21" s="23">
        <f t="shared" ref="CH21:CJ21" si="255">BZ21+CE21</f>
        <v>99</v>
      </c>
      <c r="CI21" s="23">
        <f t="shared" si="255"/>
        <v>73</v>
      </c>
      <c r="CJ21" s="23">
        <f t="shared" si="255"/>
        <v>141</v>
      </c>
      <c r="CK21" s="23">
        <f t="shared" si="48"/>
        <v>313</v>
      </c>
      <c r="CL21" s="33">
        <f t="shared" si="49"/>
        <v>98.11912226</v>
      </c>
      <c r="CM21" s="32">
        <v>11.0</v>
      </c>
      <c r="CN21" s="32">
        <v>5.0</v>
      </c>
      <c r="CO21" s="32">
        <v>16.0</v>
      </c>
      <c r="CP21" s="23">
        <f t="shared" ref="CP21:CR21" si="256">CH21+CM21</f>
        <v>110</v>
      </c>
      <c r="CQ21" s="23">
        <f t="shared" si="256"/>
        <v>78</v>
      </c>
      <c r="CR21" s="23">
        <f t="shared" si="256"/>
        <v>157</v>
      </c>
      <c r="CS21" s="23">
        <f t="shared" si="51"/>
        <v>345</v>
      </c>
      <c r="CT21" s="33">
        <f t="shared" si="52"/>
        <v>98.29059829</v>
      </c>
      <c r="CU21" s="32"/>
      <c r="CV21" s="23"/>
      <c r="CW21" s="23"/>
      <c r="CX21" s="23"/>
      <c r="CY21" s="23"/>
      <c r="DA21" s="32">
        <v>11.0</v>
      </c>
      <c r="DB21" s="32">
        <v>6.0</v>
      </c>
      <c r="DC21" s="32">
        <v>11.0</v>
      </c>
      <c r="DD21" s="23">
        <f t="shared" ref="DD21:DF21" si="257">CP21+DA21</f>
        <v>121</v>
      </c>
      <c r="DE21" s="23">
        <f t="shared" si="257"/>
        <v>84</v>
      </c>
      <c r="DF21" s="23">
        <f t="shared" si="257"/>
        <v>168</v>
      </c>
      <c r="DG21" s="23">
        <f t="shared" si="54"/>
        <v>373</v>
      </c>
      <c r="DH21" s="33">
        <f t="shared" si="55"/>
        <v>97.90026247</v>
      </c>
      <c r="DI21" s="32">
        <v>11.0</v>
      </c>
      <c r="DJ21" s="32">
        <v>4.0</v>
      </c>
      <c r="DK21" s="32">
        <v>15.0</v>
      </c>
      <c r="DL21" s="23">
        <f t="shared" ref="DL21:DN21" si="258">DD21+DI21</f>
        <v>132</v>
      </c>
      <c r="DM21" s="23">
        <f t="shared" si="258"/>
        <v>88</v>
      </c>
      <c r="DN21" s="23">
        <f t="shared" si="258"/>
        <v>183</v>
      </c>
      <c r="DO21" s="23">
        <f t="shared" si="57"/>
        <v>403</v>
      </c>
      <c r="DP21" s="33">
        <f t="shared" si="58"/>
        <v>97.57869249</v>
      </c>
      <c r="DQ21" s="32">
        <v>11.0</v>
      </c>
      <c r="DR21" s="32">
        <v>4.0</v>
      </c>
      <c r="DS21" s="32">
        <v>12.0</v>
      </c>
      <c r="DT21" s="32">
        <f t="shared" ref="DT21:DV21" si="259">DL21+DQ21</f>
        <v>143</v>
      </c>
      <c r="DU21" s="23">
        <f t="shared" si="259"/>
        <v>92</v>
      </c>
      <c r="DV21" s="23">
        <f t="shared" si="259"/>
        <v>195</v>
      </c>
      <c r="DW21" s="23">
        <f t="shared" si="60"/>
        <v>430</v>
      </c>
      <c r="DX21" s="33">
        <f t="shared" si="61"/>
        <v>96.84684685</v>
      </c>
      <c r="DY21" s="32">
        <f t="shared" si="62"/>
        <v>287</v>
      </c>
      <c r="DZ21" s="34">
        <f t="shared" si="63"/>
        <v>96.63299663</v>
      </c>
      <c r="EA21" s="34">
        <f t="shared" si="64"/>
        <v>97.27891156</v>
      </c>
      <c r="EB21" s="23"/>
      <c r="EC21" s="23"/>
      <c r="ED21" s="23"/>
      <c r="EE21" s="23"/>
      <c r="EG21" s="32"/>
      <c r="EH21" s="32"/>
      <c r="EI21" s="32"/>
      <c r="EJ21" s="23"/>
      <c r="EK21" s="23"/>
      <c r="EL21" s="23"/>
      <c r="EM21" s="23"/>
      <c r="EO21" s="32"/>
      <c r="EP21" s="32"/>
      <c r="EQ21" s="32"/>
      <c r="ER21" s="23"/>
      <c r="ES21" s="23"/>
      <c r="ET21" s="23"/>
      <c r="EU21" s="23"/>
    </row>
    <row r="22" ht="15.75" customHeight="1">
      <c r="A22" s="35">
        <v>17.0</v>
      </c>
      <c r="B22" s="36" t="s">
        <v>39</v>
      </c>
      <c r="C22" s="31">
        <v>5.0</v>
      </c>
      <c r="D22" s="31">
        <v>2.0</v>
      </c>
      <c r="E22" s="31">
        <v>9.0</v>
      </c>
      <c r="F22" s="31">
        <f t="shared" si="14"/>
        <v>7</v>
      </c>
      <c r="G22" s="31">
        <v>7.0</v>
      </c>
      <c r="H22" s="31">
        <f t="shared" si="15"/>
        <v>87.5</v>
      </c>
      <c r="I22" s="31">
        <f t="shared" si="16"/>
        <v>77.77777778</v>
      </c>
      <c r="J22" s="31">
        <v>10.0</v>
      </c>
      <c r="K22" s="31">
        <v>5.0</v>
      </c>
      <c r="L22" s="31">
        <v>14.0</v>
      </c>
      <c r="M22" s="31">
        <f t="shared" si="17"/>
        <v>17</v>
      </c>
      <c r="N22" s="31">
        <f t="shared" si="18"/>
        <v>7</v>
      </c>
      <c r="O22" s="31">
        <f t="shared" si="19"/>
        <v>21</v>
      </c>
      <c r="P22" s="31">
        <f t="shared" si="20"/>
        <v>45</v>
      </c>
      <c r="Q22" s="31">
        <f t="shared" si="21"/>
        <v>93.75</v>
      </c>
      <c r="R22" s="31"/>
      <c r="S22" s="31">
        <v>8.0</v>
      </c>
      <c r="T22" s="31">
        <v>7.0</v>
      </c>
      <c r="U22" s="31">
        <v>16.0</v>
      </c>
      <c r="V22" s="23">
        <f t="shared" ref="V22:X22" si="260">M22+S22</f>
        <v>25</v>
      </c>
      <c r="W22" s="23">
        <f t="shared" si="260"/>
        <v>14</v>
      </c>
      <c r="X22" s="23">
        <f t="shared" si="260"/>
        <v>37</v>
      </c>
      <c r="Y22" s="23">
        <f t="shared" si="23"/>
        <v>76</v>
      </c>
      <c r="Z22" s="23">
        <f t="shared" si="24"/>
        <v>96.20253165</v>
      </c>
      <c r="AA22" s="31">
        <v>6.0</v>
      </c>
      <c r="AB22" s="31">
        <v>1.0</v>
      </c>
      <c r="AC22" s="31">
        <v>12.0</v>
      </c>
      <c r="AD22" s="23">
        <f t="shared" ref="AD22:AF22" si="261">V22+AA22</f>
        <v>31</v>
      </c>
      <c r="AE22" s="23">
        <f t="shared" si="261"/>
        <v>15</v>
      </c>
      <c r="AF22" s="23">
        <f t="shared" si="261"/>
        <v>49</v>
      </c>
      <c r="AG22" s="31">
        <f t="shared" si="26"/>
        <v>95</v>
      </c>
      <c r="AH22" s="23">
        <f t="shared" si="27"/>
        <v>87.96296296</v>
      </c>
      <c r="AI22" s="23">
        <v>10.0</v>
      </c>
      <c r="AJ22" s="23">
        <v>8.0</v>
      </c>
      <c r="AK22" s="23">
        <v>15.0</v>
      </c>
      <c r="AL22" s="23">
        <f t="shared" ref="AL22:AN22" si="262">AD22+AI22</f>
        <v>41</v>
      </c>
      <c r="AM22" s="23">
        <f t="shared" si="262"/>
        <v>23</v>
      </c>
      <c r="AN22" s="23">
        <f t="shared" si="262"/>
        <v>64</v>
      </c>
      <c r="AO22" s="23">
        <f t="shared" si="29"/>
        <v>128</v>
      </c>
      <c r="AP22" s="23">
        <f t="shared" si="30"/>
        <v>88.88888889</v>
      </c>
      <c r="AQ22" s="23">
        <v>6.0</v>
      </c>
      <c r="AR22" s="23">
        <v>5.0</v>
      </c>
      <c r="AS22" s="23">
        <v>8.0</v>
      </c>
      <c r="AT22" s="23">
        <f t="shared" ref="AT22:AU22" si="263">(AL22+AQ22)</f>
        <v>47</v>
      </c>
      <c r="AU22" s="23">
        <f t="shared" si="263"/>
        <v>28</v>
      </c>
      <c r="AV22" s="23">
        <f t="shared" si="32"/>
        <v>72</v>
      </c>
      <c r="AW22" s="23">
        <f t="shared" si="33"/>
        <v>147</v>
      </c>
      <c r="AX22" s="23">
        <f t="shared" si="34"/>
        <v>89.09090909</v>
      </c>
      <c r="AY22" s="32">
        <v>9.0</v>
      </c>
      <c r="AZ22" s="32">
        <v>7.0</v>
      </c>
      <c r="BA22" s="32">
        <v>12.0</v>
      </c>
      <c r="BB22" s="23">
        <f t="shared" ref="BB22:BD22" si="264">(AT22+AY22)</f>
        <v>56</v>
      </c>
      <c r="BC22" s="23">
        <f t="shared" si="264"/>
        <v>35</v>
      </c>
      <c r="BD22" s="23">
        <f t="shared" si="264"/>
        <v>84</v>
      </c>
      <c r="BE22" s="23">
        <f t="shared" si="36"/>
        <v>175</v>
      </c>
      <c r="BF22" s="33">
        <f t="shared" si="37"/>
        <v>89.74358974</v>
      </c>
      <c r="BG22" s="32">
        <v>12.0</v>
      </c>
      <c r="BH22" s="32">
        <v>9.0</v>
      </c>
      <c r="BI22" s="32">
        <v>15.0</v>
      </c>
      <c r="BJ22" s="23">
        <f t="shared" ref="BJ22:BL22" si="265">(BB22+BG22)</f>
        <v>68</v>
      </c>
      <c r="BK22" s="23">
        <f t="shared" si="265"/>
        <v>44</v>
      </c>
      <c r="BL22" s="23">
        <f t="shared" si="265"/>
        <v>99</v>
      </c>
      <c r="BM22" s="23">
        <f t="shared" si="39"/>
        <v>211</v>
      </c>
      <c r="BN22" s="33">
        <f t="shared" si="40"/>
        <v>90.17094017</v>
      </c>
      <c r="BO22" s="32">
        <v>3.0</v>
      </c>
      <c r="BP22" s="32">
        <v>3.0</v>
      </c>
      <c r="BQ22" s="32">
        <v>4.0</v>
      </c>
      <c r="BR22" s="23">
        <f t="shared" ref="BR22:BT22" si="266">(BJ22+BO22)</f>
        <v>71</v>
      </c>
      <c r="BS22" s="23">
        <f t="shared" si="266"/>
        <v>47</v>
      </c>
      <c r="BT22" s="23">
        <f t="shared" si="266"/>
        <v>103</v>
      </c>
      <c r="BU22" s="23">
        <f t="shared" si="42"/>
        <v>221</v>
      </c>
      <c r="BV22" s="33">
        <f t="shared" si="43"/>
        <v>84.6743295</v>
      </c>
      <c r="BW22" s="32">
        <v>7.0</v>
      </c>
      <c r="BX22" s="32">
        <v>8.0</v>
      </c>
      <c r="BY22" s="32">
        <v>10.0</v>
      </c>
      <c r="BZ22" s="23">
        <f t="shared" ref="BZ22:CB22" si="267">(BR22+BW22)</f>
        <v>78</v>
      </c>
      <c r="CA22" s="23">
        <f t="shared" si="267"/>
        <v>55</v>
      </c>
      <c r="CB22" s="23">
        <f t="shared" si="267"/>
        <v>113</v>
      </c>
      <c r="CC22" s="23">
        <f t="shared" si="45"/>
        <v>246</v>
      </c>
      <c r="CD22" s="33">
        <f t="shared" si="46"/>
        <v>86.01398601</v>
      </c>
      <c r="CE22" s="32">
        <v>7.0</v>
      </c>
      <c r="CF22" s="32">
        <v>7.0</v>
      </c>
      <c r="CG22" s="32">
        <v>16.0</v>
      </c>
      <c r="CH22" s="23">
        <f t="shared" ref="CH22:CJ22" si="268">BZ22+CE22</f>
        <v>85</v>
      </c>
      <c r="CI22" s="23">
        <f t="shared" si="268"/>
        <v>62</v>
      </c>
      <c r="CJ22" s="23">
        <f t="shared" si="268"/>
        <v>129</v>
      </c>
      <c r="CK22" s="23">
        <f t="shared" si="48"/>
        <v>276</v>
      </c>
      <c r="CL22" s="33">
        <f t="shared" si="49"/>
        <v>86.52037618</v>
      </c>
      <c r="CM22" s="32">
        <v>11.0</v>
      </c>
      <c r="CN22" s="32">
        <v>5.0</v>
      </c>
      <c r="CO22" s="32">
        <v>16.0</v>
      </c>
      <c r="CP22" s="23">
        <f t="shared" ref="CP22:CR22" si="269">CH22+CM22</f>
        <v>96</v>
      </c>
      <c r="CQ22" s="23">
        <f t="shared" si="269"/>
        <v>67</v>
      </c>
      <c r="CR22" s="23">
        <f t="shared" si="269"/>
        <v>145</v>
      </c>
      <c r="CS22" s="23">
        <f t="shared" si="51"/>
        <v>308</v>
      </c>
      <c r="CT22" s="33">
        <f t="shared" si="52"/>
        <v>87.74928775</v>
      </c>
      <c r="CU22" s="32"/>
      <c r="CV22" s="23"/>
      <c r="CW22" s="23"/>
      <c r="CX22" s="23"/>
      <c r="CY22" s="23"/>
      <c r="DA22" s="32">
        <v>11.0</v>
      </c>
      <c r="DB22" s="32">
        <v>6.0</v>
      </c>
      <c r="DC22" s="32">
        <v>13.0</v>
      </c>
      <c r="DD22" s="23">
        <f t="shared" ref="DD22:DF22" si="270">CP22+DA22</f>
        <v>107</v>
      </c>
      <c r="DE22" s="23">
        <f t="shared" si="270"/>
        <v>73</v>
      </c>
      <c r="DF22" s="23">
        <f t="shared" si="270"/>
        <v>158</v>
      </c>
      <c r="DG22" s="23">
        <f t="shared" si="54"/>
        <v>338</v>
      </c>
      <c r="DH22" s="33">
        <f t="shared" si="55"/>
        <v>88.71391076</v>
      </c>
      <c r="DI22" s="32">
        <v>12.0</v>
      </c>
      <c r="DJ22" s="32">
        <v>5.0</v>
      </c>
      <c r="DK22" s="32">
        <v>13.0</v>
      </c>
      <c r="DL22" s="23">
        <f t="shared" ref="DL22:DN22" si="271">DD22+DI22</f>
        <v>119</v>
      </c>
      <c r="DM22" s="23">
        <f t="shared" si="271"/>
        <v>78</v>
      </c>
      <c r="DN22" s="23">
        <f t="shared" si="271"/>
        <v>171</v>
      </c>
      <c r="DO22" s="23">
        <f t="shared" si="57"/>
        <v>368</v>
      </c>
      <c r="DP22" s="33">
        <f t="shared" si="58"/>
        <v>89.10411622</v>
      </c>
      <c r="DQ22" s="32">
        <v>13.0</v>
      </c>
      <c r="DR22" s="32">
        <v>6.0</v>
      </c>
      <c r="DS22" s="32">
        <v>10.0</v>
      </c>
      <c r="DT22" s="32">
        <f t="shared" ref="DT22:DV22" si="272">DL22+DQ22</f>
        <v>132</v>
      </c>
      <c r="DU22" s="23">
        <f t="shared" si="272"/>
        <v>84</v>
      </c>
      <c r="DV22" s="23">
        <f t="shared" si="272"/>
        <v>181</v>
      </c>
      <c r="DW22" s="23">
        <f t="shared" si="60"/>
        <v>397</v>
      </c>
      <c r="DX22" s="33">
        <f t="shared" si="61"/>
        <v>89.41441441</v>
      </c>
      <c r="DY22" s="32">
        <f t="shared" si="62"/>
        <v>265</v>
      </c>
      <c r="DZ22" s="34">
        <f t="shared" si="63"/>
        <v>89.22558923</v>
      </c>
      <c r="EA22" s="34">
        <f t="shared" si="64"/>
        <v>89.79591837</v>
      </c>
      <c r="EB22" s="23"/>
      <c r="EC22" s="23"/>
      <c r="ED22" s="23"/>
      <c r="EE22" s="23"/>
      <c r="EG22" s="32"/>
      <c r="EH22" s="32"/>
      <c r="EI22" s="32"/>
      <c r="EJ22" s="23"/>
      <c r="EK22" s="23"/>
      <c r="EL22" s="23"/>
      <c r="EM22" s="23"/>
      <c r="EO22" s="32"/>
      <c r="EP22" s="32"/>
      <c r="EQ22" s="32"/>
      <c r="ER22" s="23"/>
      <c r="ES22" s="23"/>
      <c r="ET22" s="23"/>
      <c r="EU22" s="23"/>
    </row>
    <row r="23" ht="15.75" customHeight="1">
      <c r="A23" s="35">
        <v>18.0</v>
      </c>
      <c r="B23" s="36" t="s">
        <v>40</v>
      </c>
      <c r="C23" s="31">
        <v>6.0</v>
      </c>
      <c r="D23" s="31">
        <v>2.0</v>
      </c>
      <c r="E23" s="31">
        <v>9.0</v>
      </c>
      <c r="F23" s="31">
        <f t="shared" si="14"/>
        <v>8</v>
      </c>
      <c r="G23" s="31">
        <v>9.0</v>
      </c>
      <c r="H23" s="31">
        <f t="shared" si="15"/>
        <v>100</v>
      </c>
      <c r="I23" s="31">
        <f t="shared" si="16"/>
        <v>100</v>
      </c>
      <c r="J23" s="31">
        <v>10.0</v>
      </c>
      <c r="K23" s="31">
        <v>5.0</v>
      </c>
      <c r="L23" s="31">
        <v>14.0</v>
      </c>
      <c r="M23" s="31">
        <f t="shared" si="17"/>
        <v>18</v>
      </c>
      <c r="N23" s="31">
        <f t="shared" si="18"/>
        <v>7</v>
      </c>
      <c r="O23" s="31">
        <f t="shared" si="19"/>
        <v>23</v>
      </c>
      <c r="P23" s="31">
        <f t="shared" si="20"/>
        <v>48</v>
      </c>
      <c r="Q23" s="31">
        <f t="shared" si="21"/>
        <v>100</v>
      </c>
      <c r="R23" s="31"/>
      <c r="S23" s="31">
        <v>8.0</v>
      </c>
      <c r="T23" s="31">
        <v>7.0</v>
      </c>
      <c r="U23" s="31">
        <v>16.0</v>
      </c>
      <c r="V23" s="23">
        <f t="shared" ref="V23:X23" si="273">M23+S23</f>
        <v>26</v>
      </c>
      <c r="W23" s="23">
        <f t="shared" si="273"/>
        <v>14</v>
      </c>
      <c r="X23" s="23">
        <f t="shared" si="273"/>
        <v>39</v>
      </c>
      <c r="Y23" s="23">
        <f t="shared" si="23"/>
        <v>79</v>
      </c>
      <c r="Z23" s="23">
        <f t="shared" si="24"/>
        <v>100</v>
      </c>
      <c r="AA23" s="31">
        <v>12.0</v>
      </c>
      <c r="AB23" s="31">
        <v>5.0</v>
      </c>
      <c r="AC23" s="31">
        <v>5.0</v>
      </c>
      <c r="AD23" s="23">
        <f t="shared" ref="AD23:AF23" si="274">V23+AA23</f>
        <v>38</v>
      </c>
      <c r="AE23" s="23">
        <f t="shared" si="274"/>
        <v>19</v>
      </c>
      <c r="AF23" s="23">
        <f t="shared" si="274"/>
        <v>44</v>
      </c>
      <c r="AG23" s="31">
        <f t="shared" si="26"/>
        <v>101</v>
      </c>
      <c r="AH23" s="23">
        <f t="shared" si="27"/>
        <v>93.51851852</v>
      </c>
      <c r="AI23" s="23">
        <v>11.0</v>
      </c>
      <c r="AJ23" s="23">
        <v>9.0</v>
      </c>
      <c r="AK23" s="23">
        <v>16.0</v>
      </c>
      <c r="AL23" s="23">
        <f t="shared" ref="AL23:AN23" si="275">AD23+AI23</f>
        <v>49</v>
      </c>
      <c r="AM23" s="23">
        <f t="shared" si="275"/>
        <v>28</v>
      </c>
      <c r="AN23" s="23">
        <f t="shared" si="275"/>
        <v>60</v>
      </c>
      <c r="AO23" s="23">
        <f t="shared" si="29"/>
        <v>137</v>
      </c>
      <c r="AP23" s="23">
        <f t="shared" si="30"/>
        <v>95.13888889</v>
      </c>
      <c r="AQ23" s="23">
        <v>6.0</v>
      </c>
      <c r="AR23" s="23">
        <v>5.0</v>
      </c>
      <c r="AS23" s="23">
        <v>10.0</v>
      </c>
      <c r="AT23" s="23">
        <f t="shared" ref="AT23:AU23" si="276">(AL23+AQ23)</f>
        <v>55</v>
      </c>
      <c r="AU23" s="23">
        <f t="shared" si="276"/>
        <v>33</v>
      </c>
      <c r="AV23" s="23">
        <f t="shared" si="32"/>
        <v>70</v>
      </c>
      <c r="AW23" s="23">
        <f t="shared" si="33"/>
        <v>158</v>
      </c>
      <c r="AX23" s="23">
        <f t="shared" si="34"/>
        <v>95.75757576</v>
      </c>
      <c r="AY23" s="32">
        <v>10.0</v>
      </c>
      <c r="AZ23" s="32">
        <v>7.0</v>
      </c>
      <c r="BA23" s="32">
        <v>10.0</v>
      </c>
      <c r="BB23" s="23">
        <f t="shared" ref="BB23:BD23" si="277">(AT23+AY23)</f>
        <v>65</v>
      </c>
      <c r="BC23" s="23">
        <f t="shared" si="277"/>
        <v>40</v>
      </c>
      <c r="BD23" s="23">
        <f t="shared" si="277"/>
        <v>80</v>
      </c>
      <c r="BE23" s="23">
        <f t="shared" si="36"/>
        <v>185</v>
      </c>
      <c r="BF23" s="33">
        <f t="shared" si="37"/>
        <v>94.87179487</v>
      </c>
      <c r="BG23" s="32">
        <v>12.0</v>
      </c>
      <c r="BH23" s="32">
        <v>10.0</v>
      </c>
      <c r="BI23" s="32">
        <v>17.0</v>
      </c>
      <c r="BJ23" s="23">
        <f t="shared" ref="BJ23:BL23" si="278">(BB23+BG23)</f>
        <v>77</v>
      </c>
      <c r="BK23" s="23">
        <f t="shared" si="278"/>
        <v>50</v>
      </c>
      <c r="BL23" s="23">
        <f t="shared" si="278"/>
        <v>97</v>
      </c>
      <c r="BM23" s="23">
        <f t="shared" si="39"/>
        <v>224</v>
      </c>
      <c r="BN23" s="33">
        <f t="shared" si="40"/>
        <v>95.72649573</v>
      </c>
      <c r="BO23" s="32">
        <v>7.0</v>
      </c>
      <c r="BP23" s="32">
        <v>7.0</v>
      </c>
      <c r="BQ23" s="32">
        <v>10.0</v>
      </c>
      <c r="BR23" s="23">
        <f t="shared" ref="BR23:BT23" si="279">(BJ23+BO23)</f>
        <v>84</v>
      </c>
      <c r="BS23" s="23">
        <f t="shared" si="279"/>
        <v>57</v>
      </c>
      <c r="BT23" s="23">
        <f t="shared" si="279"/>
        <v>107</v>
      </c>
      <c r="BU23" s="23">
        <f t="shared" si="42"/>
        <v>248</v>
      </c>
      <c r="BV23" s="33">
        <f t="shared" si="43"/>
        <v>95.01915709</v>
      </c>
      <c r="BW23" s="32">
        <v>5.0</v>
      </c>
      <c r="BX23" s="32">
        <v>6.0</v>
      </c>
      <c r="BY23" s="32">
        <v>10.0</v>
      </c>
      <c r="BZ23" s="23">
        <f t="shared" ref="BZ23:CB23" si="280">(BR23+BW23)</f>
        <v>89</v>
      </c>
      <c r="CA23" s="23">
        <f t="shared" si="280"/>
        <v>63</v>
      </c>
      <c r="CB23" s="23">
        <f t="shared" si="280"/>
        <v>117</v>
      </c>
      <c r="CC23" s="23">
        <f t="shared" si="45"/>
        <v>269</v>
      </c>
      <c r="CD23" s="33">
        <f t="shared" si="46"/>
        <v>94.05594406</v>
      </c>
      <c r="CE23" s="32">
        <v>6.0</v>
      </c>
      <c r="CF23" s="32">
        <v>6.0</v>
      </c>
      <c r="CG23" s="32">
        <v>10.0</v>
      </c>
      <c r="CH23" s="23">
        <f t="shared" ref="CH23:CJ23" si="281">BZ23+CE23</f>
        <v>95</v>
      </c>
      <c r="CI23" s="23">
        <f t="shared" si="281"/>
        <v>69</v>
      </c>
      <c r="CJ23" s="23">
        <f t="shared" si="281"/>
        <v>127</v>
      </c>
      <c r="CK23" s="23">
        <f t="shared" si="48"/>
        <v>291</v>
      </c>
      <c r="CL23" s="33">
        <f t="shared" si="49"/>
        <v>91.22257053</v>
      </c>
      <c r="CM23" s="32">
        <v>11.0</v>
      </c>
      <c r="CN23" s="32">
        <v>5.0</v>
      </c>
      <c r="CO23" s="32">
        <v>16.0</v>
      </c>
      <c r="CP23" s="23">
        <f t="shared" ref="CP23:CR23" si="282">CH23+CM23</f>
        <v>106</v>
      </c>
      <c r="CQ23" s="23">
        <f t="shared" si="282"/>
        <v>74</v>
      </c>
      <c r="CR23" s="23">
        <f t="shared" si="282"/>
        <v>143</v>
      </c>
      <c r="CS23" s="23">
        <f t="shared" si="51"/>
        <v>323</v>
      </c>
      <c r="CT23" s="33">
        <f t="shared" si="52"/>
        <v>92.02279202</v>
      </c>
      <c r="CU23" s="32"/>
      <c r="CV23" s="23"/>
      <c r="CW23" s="23"/>
      <c r="CX23" s="23"/>
      <c r="CY23" s="23"/>
      <c r="DA23" s="32">
        <v>11.0</v>
      </c>
      <c r="DB23" s="32">
        <v>6.0</v>
      </c>
      <c r="DC23" s="32">
        <v>13.0</v>
      </c>
      <c r="DD23" s="23">
        <f t="shared" ref="DD23:DF23" si="283">CP23+DA23</f>
        <v>117</v>
      </c>
      <c r="DE23" s="23">
        <f t="shared" si="283"/>
        <v>80</v>
      </c>
      <c r="DF23" s="23">
        <f t="shared" si="283"/>
        <v>156</v>
      </c>
      <c r="DG23" s="23">
        <f t="shared" si="54"/>
        <v>353</v>
      </c>
      <c r="DH23" s="33">
        <f t="shared" si="55"/>
        <v>92.65091864</v>
      </c>
      <c r="DI23" s="32">
        <v>11.0</v>
      </c>
      <c r="DJ23" s="32">
        <v>5.0</v>
      </c>
      <c r="DK23" s="32">
        <v>7.0</v>
      </c>
      <c r="DL23" s="23">
        <f t="shared" ref="DL23:DN23" si="284">DD23+DI23</f>
        <v>128</v>
      </c>
      <c r="DM23" s="23">
        <f t="shared" si="284"/>
        <v>85</v>
      </c>
      <c r="DN23" s="23">
        <f t="shared" si="284"/>
        <v>163</v>
      </c>
      <c r="DO23" s="23">
        <f t="shared" si="57"/>
        <v>376</v>
      </c>
      <c r="DP23" s="33">
        <f t="shared" si="58"/>
        <v>91.04116223</v>
      </c>
      <c r="DQ23" s="32">
        <v>10.0</v>
      </c>
      <c r="DR23" s="32">
        <v>5.0</v>
      </c>
      <c r="DS23" s="32">
        <v>6.0</v>
      </c>
      <c r="DT23" s="32">
        <f t="shared" ref="DT23:DV23" si="285">DL23+DQ23</f>
        <v>138</v>
      </c>
      <c r="DU23" s="23">
        <f t="shared" si="285"/>
        <v>90</v>
      </c>
      <c r="DV23" s="23">
        <f t="shared" si="285"/>
        <v>169</v>
      </c>
      <c r="DW23" s="23">
        <f t="shared" si="60"/>
        <v>397</v>
      </c>
      <c r="DX23" s="33">
        <f t="shared" si="61"/>
        <v>89.41441441</v>
      </c>
      <c r="DY23" s="32">
        <f t="shared" si="62"/>
        <v>259</v>
      </c>
      <c r="DZ23" s="34">
        <f t="shared" si="63"/>
        <v>87.20538721</v>
      </c>
      <c r="EA23" s="34">
        <f t="shared" si="64"/>
        <v>93.87755102</v>
      </c>
      <c r="EB23" s="23"/>
      <c r="EC23" s="23"/>
      <c r="ED23" s="23"/>
      <c r="EE23" s="23"/>
      <c r="EG23" s="32"/>
      <c r="EH23" s="32"/>
      <c r="EI23" s="32"/>
      <c r="EJ23" s="23"/>
      <c r="EK23" s="23"/>
      <c r="EL23" s="23"/>
      <c r="EM23" s="23"/>
      <c r="EO23" s="32"/>
      <c r="EP23" s="32"/>
      <c r="EQ23" s="32"/>
      <c r="ER23" s="23"/>
      <c r="ES23" s="23"/>
      <c r="ET23" s="23"/>
      <c r="EU23" s="23"/>
    </row>
    <row r="24" ht="15.75" customHeight="1">
      <c r="A24" s="35">
        <v>19.0</v>
      </c>
      <c r="B24" s="39" t="s">
        <v>41</v>
      </c>
      <c r="C24" s="31">
        <v>6.0</v>
      </c>
      <c r="D24" s="31">
        <v>2.0</v>
      </c>
      <c r="E24" s="31">
        <v>9.0</v>
      </c>
      <c r="F24" s="31">
        <f t="shared" si="14"/>
        <v>8</v>
      </c>
      <c r="G24" s="31">
        <v>9.0</v>
      </c>
      <c r="H24" s="31">
        <f t="shared" si="15"/>
        <v>100</v>
      </c>
      <c r="I24" s="31">
        <f t="shared" si="16"/>
        <v>100</v>
      </c>
      <c r="J24" s="31">
        <v>10.0</v>
      </c>
      <c r="K24" s="31">
        <v>5.0</v>
      </c>
      <c r="L24" s="31">
        <v>14.0</v>
      </c>
      <c r="M24" s="31">
        <f t="shared" si="17"/>
        <v>18</v>
      </c>
      <c r="N24" s="31">
        <f t="shared" si="18"/>
        <v>7</v>
      </c>
      <c r="O24" s="31">
        <f t="shared" si="19"/>
        <v>23</v>
      </c>
      <c r="P24" s="31">
        <f t="shared" si="20"/>
        <v>48</v>
      </c>
      <c r="Q24" s="31">
        <f t="shared" si="21"/>
        <v>100</v>
      </c>
      <c r="R24" s="31"/>
      <c r="S24" s="31">
        <v>8.0</v>
      </c>
      <c r="T24" s="31">
        <v>7.0</v>
      </c>
      <c r="U24" s="31">
        <v>16.0</v>
      </c>
      <c r="V24" s="23">
        <f t="shared" ref="V24:X24" si="286">M24+S24</f>
        <v>26</v>
      </c>
      <c r="W24" s="23">
        <f t="shared" si="286"/>
        <v>14</v>
      </c>
      <c r="X24" s="23">
        <f t="shared" si="286"/>
        <v>39</v>
      </c>
      <c r="Y24" s="23">
        <f t="shared" si="23"/>
        <v>79</v>
      </c>
      <c r="Z24" s="23">
        <f t="shared" si="24"/>
        <v>100</v>
      </c>
      <c r="AA24" s="31">
        <v>12.0</v>
      </c>
      <c r="AB24" s="31">
        <v>4.0</v>
      </c>
      <c r="AC24" s="31">
        <v>12.0</v>
      </c>
      <c r="AD24" s="23">
        <f t="shared" ref="AD24:AF24" si="287">V24+AA24</f>
        <v>38</v>
      </c>
      <c r="AE24" s="23">
        <f t="shared" si="287"/>
        <v>18</v>
      </c>
      <c r="AF24" s="23">
        <f t="shared" si="287"/>
        <v>51</v>
      </c>
      <c r="AG24" s="31">
        <f t="shared" si="26"/>
        <v>107</v>
      </c>
      <c r="AH24" s="23">
        <f t="shared" si="27"/>
        <v>99.07407407</v>
      </c>
      <c r="AI24" s="23">
        <v>10.0</v>
      </c>
      <c r="AJ24" s="23">
        <v>8.0</v>
      </c>
      <c r="AK24" s="23">
        <v>16.0</v>
      </c>
      <c r="AL24" s="23">
        <f t="shared" ref="AL24:AN24" si="288">AD24+AI24</f>
        <v>48</v>
      </c>
      <c r="AM24" s="23">
        <f t="shared" si="288"/>
        <v>26</v>
      </c>
      <c r="AN24" s="23">
        <f t="shared" si="288"/>
        <v>67</v>
      </c>
      <c r="AO24" s="23">
        <f t="shared" si="29"/>
        <v>141</v>
      </c>
      <c r="AP24" s="23">
        <f t="shared" si="30"/>
        <v>97.91666667</v>
      </c>
      <c r="AQ24" s="23">
        <v>6.0</v>
      </c>
      <c r="AR24" s="23">
        <v>5.0</v>
      </c>
      <c r="AS24" s="23">
        <v>8.0</v>
      </c>
      <c r="AT24" s="23">
        <f t="shared" ref="AT24:AU24" si="289">(AL24+AQ24)</f>
        <v>54</v>
      </c>
      <c r="AU24" s="23">
        <f t="shared" si="289"/>
        <v>31</v>
      </c>
      <c r="AV24" s="23">
        <f t="shared" si="32"/>
        <v>75</v>
      </c>
      <c r="AW24" s="23">
        <f t="shared" si="33"/>
        <v>160</v>
      </c>
      <c r="AX24" s="23">
        <f t="shared" si="34"/>
        <v>96.96969697</v>
      </c>
      <c r="AY24" s="32">
        <v>9.0</v>
      </c>
      <c r="AZ24" s="32">
        <v>8.0</v>
      </c>
      <c r="BA24" s="32">
        <v>12.0</v>
      </c>
      <c r="BB24" s="23">
        <f t="shared" ref="BB24:BD24" si="290">(AT24+AY24)</f>
        <v>63</v>
      </c>
      <c r="BC24" s="23">
        <f t="shared" si="290"/>
        <v>39</v>
      </c>
      <c r="BD24" s="23">
        <f t="shared" si="290"/>
        <v>87</v>
      </c>
      <c r="BE24" s="23">
        <f t="shared" si="36"/>
        <v>189</v>
      </c>
      <c r="BF24" s="33">
        <f t="shared" si="37"/>
        <v>96.92307692</v>
      </c>
      <c r="BG24" s="32">
        <v>11.0</v>
      </c>
      <c r="BH24" s="32">
        <v>10.0</v>
      </c>
      <c r="BI24" s="32">
        <v>17.0</v>
      </c>
      <c r="BJ24" s="23">
        <f t="shared" ref="BJ24:BL24" si="291">(BB24+BG24)</f>
        <v>74</v>
      </c>
      <c r="BK24" s="23">
        <f t="shared" si="291"/>
        <v>49</v>
      </c>
      <c r="BL24" s="23">
        <f t="shared" si="291"/>
        <v>104</v>
      </c>
      <c r="BM24" s="23">
        <f t="shared" si="39"/>
        <v>227</v>
      </c>
      <c r="BN24" s="33">
        <f t="shared" si="40"/>
        <v>97.00854701</v>
      </c>
      <c r="BO24" s="32">
        <v>8.0</v>
      </c>
      <c r="BP24" s="32">
        <v>7.0</v>
      </c>
      <c r="BQ24" s="32">
        <v>10.0</v>
      </c>
      <c r="BR24" s="23">
        <f t="shared" ref="BR24:BT24" si="292">(BJ24+BO24)</f>
        <v>82</v>
      </c>
      <c r="BS24" s="23">
        <f t="shared" si="292"/>
        <v>56</v>
      </c>
      <c r="BT24" s="23">
        <f t="shared" si="292"/>
        <v>114</v>
      </c>
      <c r="BU24" s="23">
        <f t="shared" si="42"/>
        <v>252</v>
      </c>
      <c r="BV24" s="33">
        <f t="shared" si="43"/>
        <v>96.55172414</v>
      </c>
      <c r="BW24" s="32">
        <v>7.0</v>
      </c>
      <c r="BX24" s="32">
        <v>8.0</v>
      </c>
      <c r="BY24" s="32">
        <v>10.0</v>
      </c>
      <c r="BZ24" s="23">
        <f t="shared" ref="BZ24:CB24" si="293">(BR24+BW24)</f>
        <v>89</v>
      </c>
      <c r="CA24" s="23">
        <f t="shared" si="293"/>
        <v>64</v>
      </c>
      <c r="CB24" s="23">
        <f t="shared" si="293"/>
        <v>124</v>
      </c>
      <c r="CC24" s="23">
        <f t="shared" si="45"/>
        <v>277</v>
      </c>
      <c r="CD24" s="33">
        <f t="shared" si="46"/>
        <v>96.85314685</v>
      </c>
      <c r="CE24" s="32">
        <v>8.0</v>
      </c>
      <c r="CF24" s="32">
        <v>8.0</v>
      </c>
      <c r="CG24" s="32">
        <v>14.0</v>
      </c>
      <c r="CH24" s="23">
        <f t="shared" ref="CH24:CJ24" si="294">BZ24+CE24</f>
        <v>97</v>
      </c>
      <c r="CI24" s="23">
        <f t="shared" si="294"/>
        <v>72</v>
      </c>
      <c r="CJ24" s="23">
        <f t="shared" si="294"/>
        <v>138</v>
      </c>
      <c r="CK24" s="23">
        <f t="shared" si="48"/>
        <v>307</v>
      </c>
      <c r="CL24" s="33">
        <f t="shared" si="49"/>
        <v>96.23824451</v>
      </c>
      <c r="CM24" s="32">
        <v>11.0</v>
      </c>
      <c r="CN24" s="32">
        <v>5.0</v>
      </c>
      <c r="CO24" s="32">
        <v>14.0</v>
      </c>
      <c r="CP24" s="23">
        <f t="shared" ref="CP24:CR24" si="295">CH24+CM24</f>
        <v>108</v>
      </c>
      <c r="CQ24" s="23">
        <f t="shared" si="295"/>
        <v>77</v>
      </c>
      <c r="CR24" s="23">
        <f t="shared" si="295"/>
        <v>152</v>
      </c>
      <c r="CS24" s="23">
        <f t="shared" si="51"/>
        <v>337</v>
      </c>
      <c r="CT24" s="33">
        <f t="shared" si="52"/>
        <v>96.01139601</v>
      </c>
      <c r="CU24" s="32"/>
      <c r="CV24" s="23"/>
      <c r="CW24" s="23"/>
      <c r="CX24" s="23"/>
      <c r="CY24" s="23"/>
      <c r="DA24" s="32">
        <v>11.0</v>
      </c>
      <c r="DB24" s="32">
        <v>6.0</v>
      </c>
      <c r="DC24" s="32">
        <v>13.0</v>
      </c>
      <c r="DD24" s="23">
        <f t="shared" ref="DD24:DF24" si="296">CP24+DA24</f>
        <v>119</v>
      </c>
      <c r="DE24" s="23">
        <f t="shared" si="296"/>
        <v>83</v>
      </c>
      <c r="DF24" s="23">
        <f t="shared" si="296"/>
        <v>165</v>
      </c>
      <c r="DG24" s="23">
        <f t="shared" si="54"/>
        <v>367</v>
      </c>
      <c r="DH24" s="33">
        <f t="shared" si="55"/>
        <v>96.32545932</v>
      </c>
      <c r="DI24" s="32">
        <v>11.0</v>
      </c>
      <c r="DJ24" s="32">
        <v>5.0</v>
      </c>
      <c r="DK24" s="32">
        <v>15.0</v>
      </c>
      <c r="DL24" s="23">
        <f t="shared" ref="DL24:DN24" si="297">DD24+DI24</f>
        <v>130</v>
      </c>
      <c r="DM24" s="23">
        <f t="shared" si="297"/>
        <v>88</v>
      </c>
      <c r="DN24" s="23">
        <f t="shared" si="297"/>
        <v>180</v>
      </c>
      <c r="DO24" s="23">
        <f t="shared" si="57"/>
        <v>398</v>
      </c>
      <c r="DP24" s="33">
        <f t="shared" si="58"/>
        <v>96.36803874</v>
      </c>
      <c r="DQ24" s="32">
        <v>11.0</v>
      </c>
      <c r="DR24" s="32">
        <v>6.0</v>
      </c>
      <c r="DS24" s="32">
        <v>10.0</v>
      </c>
      <c r="DT24" s="32">
        <f t="shared" ref="DT24:DV24" si="298">DL24+DQ24</f>
        <v>141</v>
      </c>
      <c r="DU24" s="23">
        <f t="shared" si="298"/>
        <v>94</v>
      </c>
      <c r="DV24" s="23">
        <f t="shared" si="298"/>
        <v>190</v>
      </c>
      <c r="DW24" s="23">
        <f t="shared" si="60"/>
        <v>425</v>
      </c>
      <c r="DX24" s="33">
        <f t="shared" si="61"/>
        <v>95.72072072</v>
      </c>
      <c r="DY24" s="32">
        <f t="shared" si="62"/>
        <v>284</v>
      </c>
      <c r="DZ24" s="34">
        <f t="shared" si="63"/>
        <v>95.62289562</v>
      </c>
      <c r="EA24" s="34">
        <f t="shared" si="64"/>
        <v>95.91836735</v>
      </c>
      <c r="EB24" s="23"/>
      <c r="EC24" s="23"/>
      <c r="ED24" s="23"/>
      <c r="EE24" s="23"/>
      <c r="EG24" s="32"/>
      <c r="EH24" s="32"/>
      <c r="EI24" s="32"/>
      <c r="EJ24" s="23"/>
      <c r="EK24" s="23"/>
      <c r="EL24" s="23"/>
      <c r="EM24" s="23"/>
      <c r="EO24" s="32"/>
      <c r="EP24" s="32"/>
      <c r="EQ24" s="32"/>
      <c r="ER24" s="23"/>
      <c r="ES24" s="23"/>
      <c r="ET24" s="23"/>
      <c r="EU24" s="23"/>
    </row>
    <row r="25" ht="15.75" customHeight="1">
      <c r="A25" s="35">
        <v>20.0</v>
      </c>
      <c r="B25" s="36" t="s">
        <v>42</v>
      </c>
      <c r="C25" s="31">
        <v>6.0</v>
      </c>
      <c r="D25" s="31">
        <v>1.0</v>
      </c>
      <c r="E25" s="31">
        <v>9.0</v>
      </c>
      <c r="F25" s="31">
        <f t="shared" si="14"/>
        <v>7</v>
      </c>
      <c r="G25" s="31">
        <v>9.0</v>
      </c>
      <c r="H25" s="31">
        <f t="shared" si="15"/>
        <v>87.5</v>
      </c>
      <c r="I25" s="31">
        <f t="shared" si="16"/>
        <v>100</v>
      </c>
      <c r="J25" s="31">
        <v>10.0</v>
      </c>
      <c r="K25" s="31">
        <v>5.0</v>
      </c>
      <c r="L25" s="31">
        <v>14.0</v>
      </c>
      <c r="M25" s="31">
        <f t="shared" si="17"/>
        <v>17</v>
      </c>
      <c r="N25" s="31">
        <f t="shared" si="18"/>
        <v>6</v>
      </c>
      <c r="O25" s="31">
        <f t="shared" si="19"/>
        <v>23</v>
      </c>
      <c r="P25" s="31">
        <f t="shared" si="20"/>
        <v>46</v>
      </c>
      <c r="Q25" s="31">
        <f t="shared" si="21"/>
        <v>95.83333333</v>
      </c>
      <c r="R25" s="31"/>
      <c r="S25" s="31">
        <v>8.0</v>
      </c>
      <c r="T25" s="31">
        <v>7.0</v>
      </c>
      <c r="U25" s="31">
        <v>16.0</v>
      </c>
      <c r="V25" s="23">
        <f t="shared" ref="V25:X25" si="299">M25+S25</f>
        <v>25</v>
      </c>
      <c r="W25" s="23">
        <f t="shared" si="299"/>
        <v>13</v>
      </c>
      <c r="X25" s="23">
        <f t="shared" si="299"/>
        <v>39</v>
      </c>
      <c r="Y25" s="23">
        <f t="shared" si="23"/>
        <v>77</v>
      </c>
      <c r="Z25" s="23">
        <f t="shared" si="24"/>
        <v>97.46835443</v>
      </c>
      <c r="AA25" s="31">
        <v>12.0</v>
      </c>
      <c r="AB25" s="31">
        <v>5.0</v>
      </c>
      <c r="AC25" s="31">
        <v>12.0</v>
      </c>
      <c r="AD25" s="23">
        <f t="shared" ref="AD25:AF25" si="300">V25+AA25</f>
        <v>37</v>
      </c>
      <c r="AE25" s="23">
        <f t="shared" si="300"/>
        <v>18</v>
      </c>
      <c r="AF25" s="23">
        <f t="shared" si="300"/>
        <v>51</v>
      </c>
      <c r="AG25" s="31">
        <f t="shared" si="26"/>
        <v>106</v>
      </c>
      <c r="AH25" s="23">
        <f t="shared" si="27"/>
        <v>98.14814815</v>
      </c>
      <c r="AI25" s="23">
        <v>9.0</v>
      </c>
      <c r="AJ25" s="23">
        <v>9.0</v>
      </c>
      <c r="AK25" s="23">
        <v>16.0</v>
      </c>
      <c r="AL25" s="23">
        <f t="shared" ref="AL25:AN25" si="301">AD25+AI25</f>
        <v>46</v>
      </c>
      <c r="AM25" s="23">
        <f t="shared" si="301"/>
        <v>27</v>
      </c>
      <c r="AN25" s="23">
        <f t="shared" si="301"/>
        <v>67</v>
      </c>
      <c r="AO25" s="23">
        <f t="shared" si="29"/>
        <v>140</v>
      </c>
      <c r="AP25" s="23">
        <f t="shared" si="30"/>
        <v>97.22222222</v>
      </c>
      <c r="AQ25" s="23">
        <v>6.0</v>
      </c>
      <c r="AR25" s="23">
        <v>3.0</v>
      </c>
      <c r="AS25" s="23">
        <v>6.0</v>
      </c>
      <c r="AT25" s="23">
        <f t="shared" ref="AT25:AU25" si="302">(AL25+AQ25)</f>
        <v>52</v>
      </c>
      <c r="AU25" s="23">
        <f t="shared" si="302"/>
        <v>30</v>
      </c>
      <c r="AV25" s="23">
        <f t="shared" si="32"/>
        <v>73</v>
      </c>
      <c r="AW25" s="23">
        <f t="shared" si="33"/>
        <v>155</v>
      </c>
      <c r="AX25" s="23">
        <f t="shared" si="34"/>
        <v>93.93939394</v>
      </c>
      <c r="AY25" s="32">
        <v>9.0</v>
      </c>
      <c r="AZ25" s="32">
        <v>8.0</v>
      </c>
      <c r="BA25" s="32">
        <v>12.0</v>
      </c>
      <c r="BB25" s="23">
        <f t="shared" ref="BB25:BD25" si="303">(AT25+AY25)</f>
        <v>61</v>
      </c>
      <c r="BC25" s="23">
        <f t="shared" si="303"/>
        <v>38</v>
      </c>
      <c r="BD25" s="23">
        <f t="shared" si="303"/>
        <v>85</v>
      </c>
      <c r="BE25" s="23">
        <f t="shared" si="36"/>
        <v>184</v>
      </c>
      <c r="BF25" s="33">
        <f t="shared" si="37"/>
        <v>94.35897436</v>
      </c>
      <c r="BG25" s="32">
        <v>12.0</v>
      </c>
      <c r="BH25" s="32">
        <v>9.0</v>
      </c>
      <c r="BI25" s="32">
        <v>15.0</v>
      </c>
      <c r="BJ25" s="23">
        <f t="shared" ref="BJ25:BL25" si="304">(BB25+BG25)</f>
        <v>73</v>
      </c>
      <c r="BK25" s="23">
        <f t="shared" si="304"/>
        <v>47</v>
      </c>
      <c r="BL25" s="23">
        <f t="shared" si="304"/>
        <v>100</v>
      </c>
      <c r="BM25" s="23">
        <f t="shared" si="39"/>
        <v>220</v>
      </c>
      <c r="BN25" s="33">
        <f t="shared" si="40"/>
        <v>94.01709402</v>
      </c>
      <c r="BO25" s="32">
        <v>7.0</v>
      </c>
      <c r="BP25" s="32">
        <v>6.0</v>
      </c>
      <c r="BQ25" s="32">
        <v>10.0</v>
      </c>
      <c r="BR25" s="23">
        <f t="shared" ref="BR25:BT25" si="305">(BJ25+BO25)</f>
        <v>80</v>
      </c>
      <c r="BS25" s="23">
        <f t="shared" si="305"/>
        <v>53</v>
      </c>
      <c r="BT25" s="23">
        <f t="shared" si="305"/>
        <v>110</v>
      </c>
      <c r="BU25" s="23">
        <f t="shared" si="42"/>
        <v>243</v>
      </c>
      <c r="BV25" s="33">
        <f t="shared" si="43"/>
        <v>93.10344828</v>
      </c>
      <c r="BW25" s="32">
        <v>6.0</v>
      </c>
      <c r="BX25" s="32">
        <v>8.0</v>
      </c>
      <c r="BY25" s="32">
        <v>8.0</v>
      </c>
      <c r="BZ25" s="23">
        <f t="shared" ref="BZ25:CB25" si="306">(BR25+BW25)</f>
        <v>86</v>
      </c>
      <c r="CA25" s="23">
        <f t="shared" si="306"/>
        <v>61</v>
      </c>
      <c r="CB25" s="23">
        <f t="shared" si="306"/>
        <v>118</v>
      </c>
      <c r="CC25" s="23">
        <f t="shared" si="45"/>
        <v>265</v>
      </c>
      <c r="CD25" s="33">
        <f t="shared" si="46"/>
        <v>92.65734266</v>
      </c>
      <c r="CE25" s="32">
        <v>7.0</v>
      </c>
      <c r="CF25" s="32">
        <v>7.0</v>
      </c>
      <c r="CG25" s="32">
        <v>14.0</v>
      </c>
      <c r="CH25" s="23">
        <f t="shared" ref="CH25:CJ25" si="307">BZ25+CE25</f>
        <v>93</v>
      </c>
      <c r="CI25" s="23">
        <f t="shared" si="307"/>
        <v>68</v>
      </c>
      <c r="CJ25" s="23">
        <f t="shared" si="307"/>
        <v>132</v>
      </c>
      <c r="CK25" s="23">
        <f t="shared" si="48"/>
        <v>293</v>
      </c>
      <c r="CL25" s="33">
        <f t="shared" si="49"/>
        <v>91.84952978</v>
      </c>
      <c r="CM25" s="32">
        <v>11.0</v>
      </c>
      <c r="CN25" s="32">
        <v>5.0</v>
      </c>
      <c r="CO25" s="32">
        <v>16.0</v>
      </c>
      <c r="CP25" s="23">
        <f t="shared" ref="CP25:CR25" si="308">CH25+CM25</f>
        <v>104</v>
      </c>
      <c r="CQ25" s="23">
        <f t="shared" si="308"/>
        <v>73</v>
      </c>
      <c r="CR25" s="23">
        <f t="shared" si="308"/>
        <v>148</v>
      </c>
      <c r="CS25" s="23">
        <f t="shared" si="51"/>
        <v>325</v>
      </c>
      <c r="CT25" s="33">
        <f t="shared" si="52"/>
        <v>92.59259259</v>
      </c>
      <c r="CU25" s="32"/>
      <c r="CV25" s="23"/>
      <c r="CW25" s="23"/>
      <c r="CX25" s="23"/>
      <c r="CY25" s="23"/>
      <c r="DA25" s="32">
        <v>11.0</v>
      </c>
      <c r="DB25" s="32">
        <v>6.0</v>
      </c>
      <c r="DC25" s="32">
        <v>13.0</v>
      </c>
      <c r="DD25" s="23">
        <f t="shared" ref="DD25:DF25" si="309">CP25+DA25</f>
        <v>115</v>
      </c>
      <c r="DE25" s="23">
        <f t="shared" si="309"/>
        <v>79</v>
      </c>
      <c r="DF25" s="23">
        <f t="shared" si="309"/>
        <v>161</v>
      </c>
      <c r="DG25" s="23">
        <f t="shared" si="54"/>
        <v>355</v>
      </c>
      <c r="DH25" s="33">
        <f t="shared" si="55"/>
        <v>93.17585302</v>
      </c>
      <c r="DI25" s="32">
        <v>8.0</v>
      </c>
      <c r="DJ25" s="32">
        <v>5.0</v>
      </c>
      <c r="DK25" s="32">
        <v>15.0</v>
      </c>
      <c r="DL25" s="23">
        <f t="shared" ref="DL25:DN25" si="310">DD25+DI25</f>
        <v>123</v>
      </c>
      <c r="DM25" s="23">
        <f t="shared" si="310"/>
        <v>84</v>
      </c>
      <c r="DN25" s="23">
        <f t="shared" si="310"/>
        <v>176</v>
      </c>
      <c r="DO25" s="23">
        <f t="shared" si="57"/>
        <v>383</v>
      </c>
      <c r="DP25" s="33">
        <f t="shared" si="58"/>
        <v>92.73607748</v>
      </c>
      <c r="DQ25" s="32">
        <v>13.0</v>
      </c>
      <c r="DR25" s="32">
        <v>6.0</v>
      </c>
      <c r="DS25" s="32">
        <v>10.0</v>
      </c>
      <c r="DT25" s="32">
        <f t="shared" ref="DT25:DV25" si="311">DL25+DQ25</f>
        <v>136</v>
      </c>
      <c r="DU25" s="23">
        <f t="shared" si="311"/>
        <v>90</v>
      </c>
      <c r="DV25" s="23">
        <f t="shared" si="311"/>
        <v>186</v>
      </c>
      <c r="DW25" s="23">
        <f t="shared" si="60"/>
        <v>412</v>
      </c>
      <c r="DX25" s="33">
        <f t="shared" si="61"/>
        <v>92.79279279</v>
      </c>
      <c r="DY25" s="32">
        <f t="shared" si="62"/>
        <v>276</v>
      </c>
      <c r="DZ25" s="34">
        <f t="shared" si="63"/>
        <v>92.92929293</v>
      </c>
      <c r="EA25" s="34">
        <f t="shared" si="64"/>
        <v>92.5170068</v>
      </c>
      <c r="EB25" s="23"/>
      <c r="EC25" s="23"/>
      <c r="ED25" s="23"/>
      <c r="EE25" s="23"/>
      <c r="EG25" s="32"/>
      <c r="EH25" s="32"/>
      <c r="EI25" s="32"/>
      <c r="EJ25" s="23"/>
      <c r="EK25" s="23"/>
      <c r="EL25" s="23"/>
      <c r="EM25" s="23"/>
      <c r="EO25" s="32"/>
      <c r="EP25" s="32"/>
      <c r="EQ25" s="32"/>
      <c r="ER25" s="23"/>
      <c r="ES25" s="23"/>
      <c r="ET25" s="23"/>
      <c r="EU25" s="23"/>
    </row>
    <row r="26" ht="15.75" customHeight="1">
      <c r="A26" s="35">
        <v>21.0</v>
      </c>
      <c r="B26" s="36" t="s">
        <v>43</v>
      </c>
      <c r="C26" s="31">
        <v>6.0</v>
      </c>
      <c r="D26" s="31">
        <v>2.0</v>
      </c>
      <c r="E26" s="31">
        <v>9.0</v>
      </c>
      <c r="F26" s="31">
        <f t="shared" si="14"/>
        <v>8</v>
      </c>
      <c r="G26" s="31">
        <v>9.0</v>
      </c>
      <c r="H26" s="31">
        <f t="shared" si="15"/>
        <v>100</v>
      </c>
      <c r="I26" s="31">
        <f t="shared" si="16"/>
        <v>100</v>
      </c>
      <c r="J26" s="31">
        <v>10.0</v>
      </c>
      <c r="K26" s="31">
        <v>5.0</v>
      </c>
      <c r="L26" s="31">
        <v>14.0</v>
      </c>
      <c r="M26" s="31">
        <f t="shared" si="17"/>
        <v>18</v>
      </c>
      <c r="N26" s="31">
        <f t="shared" si="18"/>
        <v>7</v>
      </c>
      <c r="O26" s="31">
        <f t="shared" si="19"/>
        <v>23</v>
      </c>
      <c r="P26" s="31">
        <f t="shared" si="20"/>
        <v>48</v>
      </c>
      <c r="Q26" s="31">
        <f t="shared" si="21"/>
        <v>100</v>
      </c>
      <c r="R26" s="31"/>
      <c r="S26" s="31">
        <v>8.0</v>
      </c>
      <c r="T26" s="31">
        <v>7.0</v>
      </c>
      <c r="U26" s="31">
        <v>16.0</v>
      </c>
      <c r="V26" s="23">
        <f t="shared" ref="V26:X26" si="312">M26+S26</f>
        <v>26</v>
      </c>
      <c r="W26" s="23">
        <f t="shared" si="312"/>
        <v>14</v>
      </c>
      <c r="X26" s="23">
        <f t="shared" si="312"/>
        <v>39</v>
      </c>
      <c r="Y26" s="23">
        <f t="shared" si="23"/>
        <v>79</v>
      </c>
      <c r="Z26" s="23">
        <f t="shared" si="24"/>
        <v>100</v>
      </c>
      <c r="AA26" s="31">
        <v>12.0</v>
      </c>
      <c r="AB26" s="31">
        <v>5.0</v>
      </c>
      <c r="AC26" s="31">
        <v>12.0</v>
      </c>
      <c r="AD26" s="23">
        <f t="shared" ref="AD26:AF26" si="313">V26+AA26</f>
        <v>38</v>
      </c>
      <c r="AE26" s="23">
        <f t="shared" si="313"/>
        <v>19</v>
      </c>
      <c r="AF26" s="23">
        <f t="shared" si="313"/>
        <v>51</v>
      </c>
      <c r="AG26" s="31">
        <f t="shared" si="26"/>
        <v>108</v>
      </c>
      <c r="AH26" s="23">
        <f t="shared" si="27"/>
        <v>100</v>
      </c>
      <c r="AI26" s="23">
        <v>11.0</v>
      </c>
      <c r="AJ26" s="23">
        <v>9.0</v>
      </c>
      <c r="AK26" s="23">
        <v>16.0</v>
      </c>
      <c r="AL26" s="23">
        <f t="shared" ref="AL26:AN26" si="314">AD26+AI26</f>
        <v>49</v>
      </c>
      <c r="AM26" s="23">
        <f t="shared" si="314"/>
        <v>28</v>
      </c>
      <c r="AN26" s="23">
        <f t="shared" si="314"/>
        <v>67</v>
      </c>
      <c r="AO26" s="23">
        <f t="shared" si="29"/>
        <v>144</v>
      </c>
      <c r="AP26" s="23">
        <f t="shared" si="30"/>
        <v>100</v>
      </c>
      <c r="AQ26" s="23">
        <v>6.0</v>
      </c>
      <c r="AR26" s="23">
        <v>5.0</v>
      </c>
      <c r="AS26" s="23">
        <v>10.0</v>
      </c>
      <c r="AT26" s="23">
        <f t="shared" ref="AT26:AU26" si="315">(AL26+AQ26)</f>
        <v>55</v>
      </c>
      <c r="AU26" s="23">
        <f t="shared" si="315"/>
        <v>33</v>
      </c>
      <c r="AV26" s="23">
        <f t="shared" si="32"/>
        <v>77</v>
      </c>
      <c r="AW26" s="23">
        <f t="shared" si="33"/>
        <v>165</v>
      </c>
      <c r="AX26" s="23">
        <f t="shared" si="34"/>
        <v>100</v>
      </c>
      <c r="AY26" s="32">
        <v>9.0</v>
      </c>
      <c r="AZ26" s="32">
        <v>8.0</v>
      </c>
      <c r="BA26" s="32">
        <v>12.0</v>
      </c>
      <c r="BB26" s="23">
        <f t="shared" ref="BB26:BD26" si="316">(AT26+AY26)</f>
        <v>64</v>
      </c>
      <c r="BC26" s="23">
        <f t="shared" si="316"/>
        <v>41</v>
      </c>
      <c r="BD26" s="23">
        <f t="shared" si="316"/>
        <v>89</v>
      </c>
      <c r="BE26" s="23">
        <f t="shared" si="36"/>
        <v>194</v>
      </c>
      <c r="BF26" s="33">
        <f t="shared" si="37"/>
        <v>99.48717949</v>
      </c>
      <c r="BG26" s="32">
        <v>12.0</v>
      </c>
      <c r="BH26" s="32">
        <v>10.0</v>
      </c>
      <c r="BI26" s="32">
        <v>17.0</v>
      </c>
      <c r="BJ26" s="23">
        <f t="shared" ref="BJ26:BL26" si="317">(BB26+BG26)</f>
        <v>76</v>
      </c>
      <c r="BK26" s="23">
        <f t="shared" si="317"/>
        <v>51</v>
      </c>
      <c r="BL26" s="23">
        <f t="shared" si="317"/>
        <v>106</v>
      </c>
      <c r="BM26" s="23">
        <f t="shared" si="39"/>
        <v>233</v>
      </c>
      <c r="BN26" s="33">
        <f t="shared" si="40"/>
        <v>99.57264957</v>
      </c>
      <c r="BO26" s="32">
        <v>7.0</v>
      </c>
      <c r="BP26" s="32">
        <v>7.0</v>
      </c>
      <c r="BQ26" s="32">
        <v>10.0</v>
      </c>
      <c r="BR26" s="23">
        <f t="shared" ref="BR26:BT26" si="318">(BJ26+BO26)</f>
        <v>83</v>
      </c>
      <c r="BS26" s="23">
        <f t="shared" si="318"/>
        <v>58</v>
      </c>
      <c r="BT26" s="23">
        <f t="shared" si="318"/>
        <v>116</v>
      </c>
      <c r="BU26" s="23">
        <f t="shared" si="42"/>
        <v>257</v>
      </c>
      <c r="BV26" s="33">
        <f t="shared" si="43"/>
        <v>98.46743295</v>
      </c>
      <c r="BW26" s="32">
        <v>6.0</v>
      </c>
      <c r="BX26" s="32">
        <v>8.0</v>
      </c>
      <c r="BY26" s="32">
        <v>10.0</v>
      </c>
      <c r="BZ26" s="23">
        <f t="shared" ref="BZ26:CB26" si="319">(BR26+BW26)</f>
        <v>89</v>
      </c>
      <c r="CA26" s="23">
        <f t="shared" si="319"/>
        <v>66</v>
      </c>
      <c r="CB26" s="23">
        <f t="shared" si="319"/>
        <v>126</v>
      </c>
      <c r="CC26" s="23">
        <f t="shared" si="45"/>
        <v>281</v>
      </c>
      <c r="CD26" s="33">
        <f t="shared" si="46"/>
        <v>98.25174825</v>
      </c>
      <c r="CE26" s="32">
        <v>7.0</v>
      </c>
      <c r="CF26" s="32">
        <v>9.0</v>
      </c>
      <c r="CG26" s="32">
        <v>14.0</v>
      </c>
      <c r="CH26" s="23">
        <f t="shared" ref="CH26:CJ26" si="320">BZ26+CE26</f>
        <v>96</v>
      </c>
      <c r="CI26" s="23">
        <f t="shared" si="320"/>
        <v>75</v>
      </c>
      <c r="CJ26" s="23">
        <f t="shared" si="320"/>
        <v>140</v>
      </c>
      <c r="CK26" s="23">
        <f t="shared" si="48"/>
        <v>311</v>
      </c>
      <c r="CL26" s="33">
        <f t="shared" si="49"/>
        <v>97.49216301</v>
      </c>
      <c r="CM26" s="32">
        <v>11.0</v>
      </c>
      <c r="CN26" s="32">
        <v>5.0</v>
      </c>
      <c r="CO26" s="32">
        <v>16.0</v>
      </c>
      <c r="CP26" s="23">
        <f t="shared" ref="CP26:CR26" si="321">CH26+CM26</f>
        <v>107</v>
      </c>
      <c r="CQ26" s="23">
        <f t="shared" si="321"/>
        <v>80</v>
      </c>
      <c r="CR26" s="23">
        <f t="shared" si="321"/>
        <v>156</v>
      </c>
      <c r="CS26" s="23">
        <f t="shared" si="51"/>
        <v>343</v>
      </c>
      <c r="CT26" s="33">
        <f t="shared" si="52"/>
        <v>97.72079772</v>
      </c>
      <c r="CU26" s="32"/>
      <c r="CV26" s="23"/>
      <c r="CW26" s="23"/>
      <c r="CX26" s="23"/>
      <c r="CY26" s="23"/>
      <c r="DA26" s="32">
        <v>11.0</v>
      </c>
      <c r="DB26" s="32">
        <v>6.0</v>
      </c>
      <c r="DC26" s="32">
        <v>13.0</v>
      </c>
      <c r="DD26" s="23">
        <f t="shared" ref="DD26:DF26" si="322">CP26+DA26</f>
        <v>118</v>
      </c>
      <c r="DE26" s="23">
        <f t="shared" si="322"/>
        <v>86</v>
      </c>
      <c r="DF26" s="23">
        <f t="shared" si="322"/>
        <v>169</v>
      </c>
      <c r="DG26" s="23">
        <f t="shared" si="54"/>
        <v>373</v>
      </c>
      <c r="DH26" s="33">
        <f t="shared" si="55"/>
        <v>97.90026247</v>
      </c>
      <c r="DI26" s="32">
        <v>11.0</v>
      </c>
      <c r="DJ26" s="32">
        <v>3.0</v>
      </c>
      <c r="DK26" s="32">
        <v>11.0</v>
      </c>
      <c r="DL26" s="23">
        <f t="shared" ref="DL26:DN26" si="323">DD26+DI26</f>
        <v>129</v>
      </c>
      <c r="DM26" s="23">
        <f t="shared" si="323"/>
        <v>89</v>
      </c>
      <c r="DN26" s="23">
        <f t="shared" si="323"/>
        <v>180</v>
      </c>
      <c r="DO26" s="23">
        <f t="shared" si="57"/>
        <v>398</v>
      </c>
      <c r="DP26" s="33">
        <f t="shared" si="58"/>
        <v>96.36803874</v>
      </c>
      <c r="DQ26" s="32">
        <v>12.0</v>
      </c>
      <c r="DR26" s="32">
        <v>6.0</v>
      </c>
      <c r="DS26" s="32">
        <v>12.0</v>
      </c>
      <c r="DT26" s="32">
        <f t="shared" ref="DT26:DV26" si="324">DL26+DQ26</f>
        <v>141</v>
      </c>
      <c r="DU26" s="23">
        <f t="shared" si="324"/>
        <v>95</v>
      </c>
      <c r="DV26" s="23">
        <f t="shared" si="324"/>
        <v>192</v>
      </c>
      <c r="DW26" s="23">
        <f t="shared" si="60"/>
        <v>428</v>
      </c>
      <c r="DX26" s="33">
        <f t="shared" si="61"/>
        <v>96.3963964</v>
      </c>
      <c r="DY26" s="32">
        <f t="shared" si="62"/>
        <v>287</v>
      </c>
      <c r="DZ26" s="34">
        <f t="shared" si="63"/>
        <v>96.63299663</v>
      </c>
      <c r="EA26" s="34">
        <f t="shared" si="64"/>
        <v>95.91836735</v>
      </c>
      <c r="EB26" s="23"/>
      <c r="EC26" s="23"/>
      <c r="ED26" s="23"/>
      <c r="EE26" s="23"/>
      <c r="EG26" s="32"/>
      <c r="EH26" s="32"/>
      <c r="EI26" s="32"/>
      <c r="EJ26" s="23"/>
      <c r="EK26" s="23"/>
      <c r="EL26" s="23"/>
      <c r="EM26" s="23"/>
      <c r="EO26" s="32"/>
      <c r="EP26" s="32"/>
      <c r="EQ26" s="32"/>
      <c r="ER26" s="23"/>
      <c r="ES26" s="23"/>
      <c r="ET26" s="23"/>
      <c r="EU26" s="23"/>
    </row>
    <row r="27" ht="15.75" customHeight="1">
      <c r="A27" s="35">
        <v>22.0</v>
      </c>
      <c r="B27" s="36" t="s">
        <v>44</v>
      </c>
      <c r="C27" s="31">
        <v>6.0</v>
      </c>
      <c r="D27" s="31">
        <v>2.0</v>
      </c>
      <c r="E27" s="31">
        <v>9.0</v>
      </c>
      <c r="F27" s="31">
        <f t="shared" si="14"/>
        <v>8</v>
      </c>
      <c r="G27" s="31">
        <v>9.0</v>
      </c>
      <c r="H27" s="31">
        <f t="shared" si="15"/>
        <v>100</v>
      </c>
      <c r="I27" s="31">
        <f t="shared" si="16"/>
        <v>100</v>
      </c>
      <c r="J27" s="31">
        <v>10.0</v>
      </c>
      <c r="K27" s="31">
        <v>5.0</v>
      </c>
      <c r="L27" s="31">
        <v>14.0</v>
      </c>
      <c r="M27" s="31">
        <f t="shared" si="17"/>
        <v>18</v>
      </c>
      <c r="N27" s="31">
        <f t="shared" si="18"/>
        <v>7</v>
      </c>
      <c r="O27" s="31">
        <f t="shared" si="19"/>
        <v>23</v>
      </c>
      <c r="P27" s="31">
        <f t="shared" si="20"/>
        <v>48</v>
      </c>
      <c r="Q27" s="31">
        <f t="shared" si="21"/>
        <v>100</v>
      </c>
      <c r="R27" s="31"/>
      <c r="S27" s="31">
        <v>8.0</v>
      </c>
      <c r="T27" s="31">
        <v>7.0</v>
      </c>
      <c r="U27" s="31">
        <v>16.0</v>
      </c>
      <c r="V27" s="23">
        <f t="shared" ref="V27:X27" si="325">M27+S27</f>
        <v>26</v>
      </c>
      <c r="W27" s="23">
        <f t="shared" si="325"/>
        <v>14</v>
      </c>
      <c r="X27" s="23">
        <f t="shared" si="325"/>
        <v>39</v>
      </c>
      <c r="Y27" s="23">
        <f t="shared" si="23"/>
        <v>79</v>
      </c>
      <c r="Z27" s="23">
        <f t="shared" si="24"/>
        <v>100</v>
      </c>
      <c r="AA27" s="31">
        <v>11.0</v>
      </c>
      <c r="AB27" s="31">
        <v>5.0</v>
      </c>
      <c r="AC27" s="31">
        <v>12.0</v>
      </c>
      <c r="AD27" s="23">
        <f t="shared" ref="AD27:AF27" si="326">V27+AA27</f>
        <v>37</v>
      </c>
      <c r="AE27" s="23">
        <f t="shared" si="326"/>
        <v>19</v>
      </c>
      <c r="AF27" s="23">
        <f t="shared" si="326"/>
        <v>51</v>
      </c>
      <c r="AG27" s="31">
        <f t="shared" si="26"/>
        <v>107</v>
      </c>
      <c r="AH27" s="23">
        <f t="shared" si="27"/>
        <v>99.07407407</v>
      </c>
      <c r="AI27" s="23">
        <v>11.0</v>
      </c>
      <c r="AJ27" s="23">
        <v>9.0</v>
      </c>
      <c r="AK27" s="23">
        <v>16.0</v>
      </c>
      <c r="AL27" s="23">
        <f t="shared" ref="AL27:AN27" si="327">AD27+AI27</f>
        <v>48</v>
      </c>
      <c r="AM27" s="23">
        <f t="shared" si="327"/>
        <v>28</v>
      </c>
      <c r="AN27" s="23">
        <f t="shared" si="327"/>
        <v>67</v>
      </c>
      <c r="AO27" s="23">
        <f t="shared" si="29"/>
        <v>143</v>
      </c>
      <c r="AP27" s="23">
        <f t="shared" si="30"/>
        <v>99.30555556</v>
      </c>
      <c r="AQ27" s="23">
        <v>6.0</v>
      </c>
      <c r="AR27" s="23">
        <v>5.0</v>
      </c>
      <c r="AS27" s="23">
        <v>8.0</v>
      </c>
      <c r="AT27" s="23">
        <f t="shared" ref="AT27:AU27" si="328">(AL27+AQ27)</f>
        <v>54</v>
      </c>
      <c r="AU27" s="23">
        <f t="shared" si="328"/>
        <v>33</v>
      </c>
      <c r="AV27" s="23">
        <f t="shared" si="32"/>
        <v>75</v>
      </c>
      <c r="AW27" s="23">
        <f t="shared" si="33"/>
        <v>162</v>
      </c>
      <c r="AX27" s="23">
        <f t="shared" si="34"/>
        <v>98.18181818</v>
      </c>
      <c r="AY27" s="32">
        <v>10.0</v>
      </c>
      <c r="AZ27" s="32">
        <v>8.0</v>
      </c>
      <c r="BA27" s="32">
        <v>12.0</v>
      </c>
      <c r="BB27" s="23">
        <f t="shared" ref="BB27:BD27" si="329">(AT27+AY27)</f>
        <v>64</v>
      </c>
      <c r="BC27" s="23">
        <f t="shared" si="329"/>
        <v>41</v>
      </c>
      <c r="BD27" s="23">
        <f t="shared" si="329"/>
        <v>87</v>
      </c>
      <c r="BE27" s="23">
        <f t="shared" si="36"/>
        <v>192</v>
      </c>
      <c r="BF27" s="33">
        <f t="shared" si="37"/>
        <v>98.46153846</v>
      </c>
      <c r="BG27" s="32">
        <v>12.0</v>
      </c>
      <c r="BH27" s="32">
        <v>10.0</v>
      </c>
      <c r="BI27" s="32">
        <v>17.0</v>
      </c>
      <c r="BJ27" s="23">
        <f t="shared" ref="BJ27:BL27" si="330">(BB27+BG27)</f>
        <v>76</v>
      </c>
      <c r="BK27" s="23">
        <f t="shared" si="330"/>
        <v>51</v>
      </c>
      <c r="BL27" s="23">
        <f t="shared" si="330"/>
        <v>104</v>
      </c>
      <c r="BM27" s="23">
        <f t="shared" si="39"/>
        <v>231</v>
      </c>
      <c r="BN27" s="33">
        <f t="shared" si="40"/>
        <v>98.71794872</v>
      </c>
      <c r="BO27" s="32">
        <v>8.0</v>
      </c>
      <c r="BP27" s="32">
        <v>7.0</v>
      </c>
      <c r="BQ27" s="32">
        <v>10.0</v>
      </c>
      <c r="BR27" s="23">
        <f t="shared" ref="BR27:BT27" si="331">(BJ27+BO27)</f>
        <v>84</v>
      </c>
      <c r="BS27" s="23">
        <f t="shared" si="331"/>
        <v>58</v>
      </c>
      <c r="BT27" s="23">
        <f t="shared" si="331"/>
        <v>114</v>
      </c>
      <c r="BU27" s="23">
        <f t="shared" si="42"/>
        <v>256</v>
      </c>
      <c r="BV27" s="33">
        <f t="shared" si="43"/>
        <v>98.08429119</v>
      </c>
      <c r="BW27" s="32">
        <v>7.0</v>
      </c>
      <c r="BX27" s="32">
        <v>8.0</v>
      </c>
      <c r="BY27" s="32">
        <v>10.0</v>
      </c>
      <c r="BZ27" s="23">
        <f t="shared" ref="BZ27:CB27" si="332">(BR27+BW27)</f>
        <v>91</v>
      </c>
      <c r="CA27" s="23">
        <f t="shared" si="332"/>
        <v>66</v>
      </c>
      <c r="CB27" s="23">
        <f t="shared" si="332"/>
        <v>124</v>
      </c>
      <c r="CC27" s="23">
        <f t="shared" si="45"/>
        <v>281</v>
      </c>
      <c r="CD27" s="33">
        <f t="shared" si="46"/>
        <v>98.25174825</v>
      </c>
      <c r="CE27" s="32">
        <v>8.0</v>
      </c>
      <c r="CF27" s="32">
        <v>9.0</v>
      </c>
      <c r="CG27" s="32">
        <v>16.0</v>
      </c>
      <c r="CH27" s="23">
        <f t="shared" ref="CH27:CJ27" si="333">BZ27+CE27</f>
        <v>99</v>
      </c>
      <c r="CI27" s="23">
        <f t="shared" si="333"/>
        <v>75</v>
      </c>
      <c r="CJ27" s="23">
        <f t="shared" si="333"/>
        <v>140</v>
      </c>
      <c r="CK27" s="23">
        <f t="shared" si="48"/>
        <v>314</v>
      </c>
      <c r="CL27" s="33">
        <f t="shared" si="49"/>
        <v>98.43260188</v>
      </c>
      <c r="CM27" s="32">
        <v>11.0</v>
      </c>
      <c r="CN27" s="32">
        <v>5.0</v>
      </c>
      <c r="CO27" s="32">
        <v>16.0</v>
      </c>
      <c r="CP27" s="23">
        <f t="shared" ref="CP27:CR27" si="334">CH27+CM27</f>
        <v>110</v>
      </c>
      <c r="CQ27" s="23">
        <f t="shared" si="334"/>
        <v>80</v>
      </c>
      <c r="CR27" s="23">
        <f t="shared" si="334"/>
        <v>156</v>
      </c>
      <c r="CS27" s="23">
        <f t="shared" si="51"/>
        <v>346</v>
      </c>
      <c r="CT27" s="33">
        <f t="shared" si="52"/>
        <v>98.57549858</v>
      </c>
      <c r="CU27" s="32"/>
      <c r="CV27" s="23"/>
      <c r="CW27" s="23"/>
      <c r="CX27" s="23"/>
      <c r="CY27" s="23"/>
      <c r="DA27" s="32">
        <v>11.0</v>
      </c>
      <c r="DB27" s="32">
        <v>6.0</v>
      </c>
      <c r="DC27" s="32">
        <v>13.0</v>
      </c>
      <c r="DD27" s="23">
        <f t="shared" ref="DD27:DF27" si="335">CP27+DA27</f>
        <v>121</v>
      </c>
      <c r="DE27" s="23">
        <f t="shared" si="335"/>
        <v>86</v>
      </c>
      <c r="DF27" s="23">
        <f t="shared" si="335"/>
        <v>169</v>
      </c>
      <c r="DG27" s="23">
        <f t="shared" si="54"/>
        <v>376</v>
      </c>
      <c r="DH27" s="33">
        <f t="shared" si="55"/>
        <v>98.68766404</v>
      </c>
      <c r="DI27" s="32">
        <v>11.0</v>
      </c>
      <c r="DJ27" s="32">
        <v>5.0</v>
      </c>
      <c r="DK27" s="32">
        <v>13.0</v>
      </c>
      <c r="DL27" s="23">
        <f t="shared" ref="DL27:DN27" si="336">DD27+DI27</f>
        <v>132</v>
      </c>
      <c r="DM27" s="23">
        <f t="shared" si="336"/>
        <v>91</v>
      </c>
      <c r="DN27" s="23">
        <f t="shared" si="336"/>
        <v>182</v>
      </c>
      <c r="DO27" s="23">
        <f t="shared" si="57"/>
        <v>405</v>
      </c>
      <c r="DP27" s="33">
        <f t="shared" si="58"/>
        <v>98.062954</v>
      </c>
      <c r="DQ27" s="32">
        <v>12.0</v>
      </c>
      <c r="DR27" s="32">
        <v>6.0</v>
      </c>
      <c r="DS27" s="32">
        <v>12.0</v>
      </c>
      <c r="DT27" s="32">
        <f t="shared" ref="DT27:DV27" si="337">DL27+DQ27</f>
        <v>144</v>
      </c>
      <c r="DU27" s="23">
        <f t="shared" si="337"/>
        <v>97</v>
      </c>
      <c r="DV27" s="23">
        <f t="shared" si="337"/>
        <v>194</v>
      </c>
      <c r="DW27" s="23">
        <f t="shared" si="60"/>
        <v>435</v>
      </c>
      <c r="DX27" s="33">
        <f t="shared" si="61"/>
        <v>97.97297297</v>
      </c>
      <c r="DY27" s="32">
        <f t="shared" si="62"/>
        <v>291</v>
      </c>
      <c r="DZ27" s="34">
        <f t="shared" si="63"/>
        <v>97.97979798</v>
      </c>
      <c r="EA27" s="34">
        <f t="shared" si="64"/>
        <v>97.95918367</v>
      </c>
      <c r="EB27" s="23"/>
      <c r="EC27" s="23"/>
      <c r="ED27" s="23"/>
      <c r="EE27" s="23"/>
      <c r="EG27" s="32"/>
      <c r="EH27" s="32"/>
      <c r="EI27" s="32"/>
      <c r="EJ27" s="23"/>
      <c r="EK27" s="23"/>
      <c r="EL27" s="23"/>
      <c r="EM27" s="23"/>
      <c r="EO27" s="32"/>
      <c r="EP27" s="32"/>
      <c r="EQ27" s="32"/>
      <c r="ER27" s="23"/>
      <c r="ES27" s="23"/>
      <c r="ET27" s="23"/>
      <c r="EU27" s="23"/>
    </row>
    <row r="28" ht="15.75" customHeight="1">
      <c r="A28" s="35">
        <v>23.0</v>
      </c>
      <c r="B28" s="36" t="s">
        <v>45</v>
      </c>
      <c r="C28" s="31">
        <v>6.0</v>
      </c>
      <c r="D28" s="31">
        <v>2.0</v>
      </c>
      <c r="E28" s="31">
        <v>9.0</v>
      </c>
      <c r="F28" s="31">
        <f t="shared" si="14"/>
        <v>8</v>
      </c>
      <c r="G28" s="31">
        <v>9.0</v>
      </c>
      <c r="H28" s="31">
        <f t="shared" si="15"/>
        <v>100</v>
      </c>
      <c r="I28" s="31">
        <f t="shared" si="16"/>
        <v>100</v>
      </c>
      <c r="J28" s="31">
        <v>10.0</v>
      </c>
      <c r="K28" s="31">
        <v>5.0</v>
      </c>
      <c r="L28" s="31">
        <v>14.0</v>
      </c>
      <c r="M28" s="31">
        <f t="shared" si="17"/>
        <v>18</v>
      </c>
      <c r="N28" s="31">
        <f t="shared" si="18"/>
        <v>7</v>
      </c>
      <c r="O28" s="31">
        <f t="shared" si="19"/>
        <v>23</v>
      </c>
      <c r="P28" s="31">
        <f t="shared" si="20"/>
        <v>48</v>
      </c>
      <c r="Q28" s="31">
        <f t="shared" si="21"/>
        <v>100</v>
      </c>
      <c r="R28" s="31"/>
      <c r="S28" s="31">
        <v>8.0</v>
      </c>
      <c r="T28" s="31">
        <v>7.0</v>
      </c>
      <c r="U28" s="31">
        <v>16.0</v>
      </c>
      <c r="V28" s="23">
        <f t="shared" ref="V28:X28" si="338">M28+S28</f>
        <v>26</v>
      </c>
      <c r="W28" s="23">
        <f t="shared" si="338"/>
        <v>14</v>
      </c>
      <c r="X28" s="23">
        <f t="shared" si="338"/>
        <v>39</v>
      </c>
      <c r="Y28" s="23">
        <f t="shared" si="23"/>
        <v>79</v>
      </c>
      <c r="Z28" s="23">
        <f t="shared" si="24"/>
        <v>100</v>
      </c>
      <c r="AA28" s="31">
        <v>12.0</v>
      </c>
      <c r="AB28" s="31">
        <v>5.0</v>
      </c>
      <c r="AC28" s="31">
        <v>12.0</v>
      </c>
      <c r="AD28" s="23">
        <f t="shared" ref="AD28:AF28" si="339">V28+AA28</f>
        <v>38</v>
      </c>
      <c r="AE28" s="23">
        <f t="shared" si="339"/>
        <v>19</v>
      </c>
      <c r="AF28" s="23">
        <f t="shared" si="339"/>
        <v>51</v>
      </c>
      <c r="AG28" s="31">
        <f t="shared" si="26"/>
        <v>108</v>
      </c>
      <c r="AH28" s="23">
        <f t="shared" si="27"/>
        <v>100</v>
      </c>
      <c r="AI28" s="23">
        <v>10.0</v>
      </c>
      <c r="AJ28" s="23">
        <v>8.0</v>
      </c>
      <c r="AK28" s="23">
        <v>16.0</v>
      </c>
      <c r="AL28" s="23">
        <f t="shared" ref="AL28:AN28" si="340">AD28+AI28</f>
        <v>48</v>
      </c>
      <c r="AM28" s="23">
        <f t="shared" si="340"/>
        <v>27</v>
      </c>
      <c r="AN28" s="23">
        <f t="shared" si="340"/>
        <v>67</v>
      </c>
      <c r="AO28" s="23">
        <f t="shared" si="29"/>
        <v>142</v>
      </c>
      <c r="AP28" s="23">
        <f t="shared" si="30"/>
        <v>98.61111111</v>
      </c>
      <c r="AQ28" s="23">
        <v>5.0</v>
      </c>
      <c r="AR28" s="23">
        <v>4.0</v>
      </c>
      <c r="AS28" s="23">
        <v>8.0</v>
      </c>
      <c r="AT28" s="23">
        <f t="shared" ref="AT28:AU28" si="341">(AL28+AQ28)</f>
        <v>53</v>
      </c>
      <c r="AU28" s="23">
        <f t="shared" si="341"/>
        <v>31</v>
      </c>
      <c r="AV28" s="23">
        <f t="shared" si="32"/>
        <v>75</v>
      </c>
      <c r="AW28" s="23">
        <f t="shared" si="33"/>
        <v>159</v>
      </c>
      <c r="AX28" s="23">
        <f t="shared" si="34"/>
        <v>96.36363636</v>
      </c>
      <c r="AY28" s="32">
        <v>10.0</v>
      </c>
      <c r="AZ28" s="32">
        <v>7.0</v>
      </c>
      <c r="BA28" s="32">
        <v>12.0</v>
      </c>
      <c r="BB28" s="23">
        <f t="shared" ref="BB28:BD28" si="342">(AT28+AY28)</f>
        <v>63</v>
      </c>
      <c r="BC28" s="23">
        <f t="shared" si="342"/>
        <v>38</v>
      </c>
      <c r="BD28" s="23">
        <f t="shared" si="342"/>
        <v>87</v>
      </c>
      <c r="BE28" s="23">
        <f t="shared" si="36"/>
        <v>188</v>
      </c>
      <c r="BF28" s="33">
        <f t="shared" si="37"/>
        <v>96.41025641</v>
      </c>
      <c r="BG28" s="32">
        <v>10.0</v>
      </c>
      <c r="BH28" s="32">
        <v>9.0</v>
      </c>
      <c r="BI28" s="32">
        <v>15.0</v>
      </c>
      <c r="BJ28" s="23">
        <f t="shared" ref="BJ28:BL28" si="343">(BB28+BG28)</f>
        <v>73</v>
      </c>
      <c r="BK28" s="23">
        <f t="shared" si="343"/>
        <v>47</v>
      </c>
      <c r="BL28" s="23">
        <f t="shared" si="343"/>
        <v>102</v>
      </c>
      <c r="BM28" s="23">
        <f t="shared" si="39"/>
        <v>222</v>
      </c>
      <c r="BN28" s="33">
        <f t="shared" si="40"/>
        <v>94.87179487</v>
      </c>
      <c r="BO28" s="32">
        <v>6.0</v>
      </c>
      <c r="BP28" s="32">
        <v>5.0</v>
      </c>
      <c r="BQ28" s="32">
        <v>10.0</v>
      </c>
      <c r="BR28" s="23">
        <f t="shared" ref="BR28:BT28" si="344">(BJ28+BO28)</f>
        <v>79</v>
      </c>
      <c r="BS28" s="23">
        <f t="shared" si="344"/>
        <v>52</v>
      </c>
      <c r="BT28" s="23">
        <f t="shared" si="344"/>
        <v>112</v>
      </c>
      <c r="BU28" s="23">
        <f t="shared" si="42"/>
        <v>243</v>
      </c>
      <c r="BV28" s="33">
        <f t="shared" si="43"/>
        <v>93.10344828</v>
      </c>
      <c r="BW28" s="32">
        <v>6.0</v>
      </c>
      <c r="BX28" s="32">
        <v>8.0</v>
      </c>
      <c r="BY28" s="32">
        <v>8.0</v>
      </c>
      <c r="BZ28" s="23">
        <f t="shared" ref="BZ28:CB28" si="345">(BR28+BW28)</f>
        <v>85</v>
      </c>
      <c r="CA28" s="23">
        <f t="shared" si="345"/>
        <v>60</v>
      </c>
      <c r="CB28" s="23">
        <f t="shared" si="345"/>
        <v>120</v>
      </c>
      <c r="CC28" s="23">
        <f t="shared" si="45"/>
        <v>265</v>
      </c>
      <c r="CD28" s="33">
        <f t="shared" si="46"/>
        <v>92.65734266</v>
      </c>
      <c r="CE28" s="32">
        <v>7.0</v>
      </c>
      <c r="CF28" s="32">
        <v>7.0</v>
      </c>
      <c r="CG28" s="32">
        <v>14.0</v>
      </c>
      <c r="CH28" s="23">
        <f t="shared" ref="CH28:CJ28" si="346">BZ28+CE28</f>
        <v>92</v>
      </c>
      <c r="CI28" s="23">
        <f t="shared" si="346"/>
        <v>67</v>
      </c>
      <c r="CJ28" s="23">
        <f t="shared" si="346"/>
        <v>134</v>
      </c>
      <c r="CK28" s="23">
        <f t="shared" si="48"/>
        <v>293</v>
      </c>
      <c r="CL28" s="33">
        <f t="shared" si="49"/>
        <v>91.84952978</v>
      </c>
      <c r="CM28" s="32">
        <v>11.0</v>
      </c>
      <c r="CN28" s="32">
        <v>4.0</v>
      </c>
      <c r="CO28" s="32">
        <v>16.0</v>
      </c>
      <c r="CP28" s="23">
        <f t="shared" ref="CP28:CR28" si="347">CH28+CM28</f>
        <v>103</v>
      </c>
      <c r="CQ28" s="23">
        <f t="shared" si="347"/>
        <v>71</v>
      </c>
      <c r="CR28" s="23">
        <f t="shared" si="347"/>
        <v>150</v>
      </c>
      <c r="CS28" s="23">
        <f t="shared" si="51"/>
        <v>324</v>
      </c>
      <c r="CT28" s="33">
        <f t="shared" si="52"/>
        <v>92.30769231</v>
      </c>
      <c r="CU28" s="32"/>
      <c r="CV28" s="23"/>
      <c r="CW28" s="23"/>
      <c r="CX28" s="23"/>
      <c r="CY28" s="23"/>
      <c r="DA28" s="32">
        <v>11.0</v>
      </c>
      <c r="DB28" s="32">
        <v>5.0</v>
      </c>
      <c r="DC28" s="32">
        <v>11.0</v>
      </c>
      <c r="DD28" s="23">
        <f t="shared" ref="DD28:DF28" si="348">CP28+DA28</f>
        <v>114</v>
      </c>
      <c r="DE28" s="23">
        <f t="shared" si="348"/>
        <v>76</v>
      </c>
      <c r="DF28" s="23">
        <f t="shared" si="348"/>
        <v>161</v>
      </c>
      <c r="DG28" s="23">
        <f t="shared" si="54"/>
        <v>351</v>
      </c>
      <c r="DH28" s="33">
        <f t="shared" si="55"/>
        <v>92.12598425</v>
      </c>
      <c r="DI28" s="32">
        <v>9.0</v>
      </c>
      <c r="DJ28" s="32">
        <v>4.0</v>
      </c>
      <c r="DK28" s="32">
        <v>13.0</v>
      </c>
      <c r="DL28" s="23">
        <f t="shared" ref="DL28:DN28" si="349">DD28+DI28</f>
        <v>123</v>
      </c>
      <c r="DM28" s="23">
        <f t="shared" si="349"/>
        <v>80</v>
      </c>
      <c r="DN28" s="23">
        <f t="shared" si="349"/>
        <v>174</v>
      </c>
      <c r="DO28" s="23">
        <f t="shared" si="57"/>
        <v>377</v>
      </c>
      <c r="DP28" s="33">
        <f t="shared" si="58"/>
        <v>91.28329298</v>
      </c>
      <c r="DQ28" s="32">
        <v>12.0</v>
      </c>
      <c r="DR28" s="32">
        <v>5.0</v>
      </c>
      <c r="DS28" s="32">
        <v>8.0</v>
      </c>
      <c r="DT28" s="32">
        <f t="shared" ref="DT28:DV28" si="350">DL28+DQ28</f>
        <v>135</v>
      </c>
      <c r="DU28" s="23">
        <f t="shared" si="350"/>
        <v>85</v>
      </c>
      <c r="DV28" s="23">
        <f t="shared" si="350"/>
        <v>182</v>
      </c>
      <c r="DW28" s="23">
        <f t="shared" si="60"/>
        <v>402</v>
      </c>
      <c r="DX28" s="33">
        <f t="shared" si="61"/>
        <v>90.54054054</v>
      </c>
      <c r="DY28" s="32">
        <f t="shared" si="62"/>
        <v>267</v>
      </c>
      <c r="DZ28" s="34">
        <f t="shared" si="63"/>
        <v>89.8989899</v>
      </c>
      <c r="EA28" s="34">
        <f t="shared" si="64"/>
        <v>91.83673469</v>
      </c>
      <c r="EB28" s="23"/>
      <c r="EC28" s="23"/>
      <c r="ED28" s="23"/>
      <c r="EE28" s="23"/>
      <c r="EG28" s="32"/>
      <c r="EH28" s="32"/>
      <c r="EI28" s="32"/>
      <c r="EJ28" s="23"/>
      <c r="EK28" s="23"/>
      <c r="EL28" s="23"/>
      <c r="EM28" s="23"/>
      <c r="EO28" s="32"/>
      <c r="EP28" s="32"/>
      <c r="EQ28" s="32"/>
      <c r="ER28" s="23"/>
      <c r="ES28" s="23"/>
      <c r="ET28" s="23"/>
      <c r="EU28" s="23"/>
    </row>
    <row r="29" ht="15.75" customHeight="1">
      <c r="A29" s="35">
        <v>24.0</v>
      </c>
      <c r="B29" s="36" t="s">
        <v>46</v>
      </c>
      <c r="C29" s="31">
        <v>6.0</v>
      </c>
      <c r="D29" s="31">
        <v>2.0</v>
      </c>
      <c r="E29" s="31">
        <v>9.0</v>
      </c>
      <c r="F29" s="31">
        <f t="shared" si="14"/>
        <v>8</v>
      </c>
      <c r="G29" s="31">
        <v>9.0</v>
      </c>
      <c r="H29" s="31">
        <f t="shared" si="15"/>
        <v>100</v>
      </c>
      <c r="I29" s="31">
        <f t="shared" si="16"/>
        <v>100</v>
      </c>
      <c r="J29" s="31">
        <v>10.0</v>
      </c>
      <c r="K29" s="31">
        <v>5.0</v>
      </c>
      <c r="L29" s="31">
        <v>14.0</v>
      </c>
      <c r="M29" s="31">
        <f t="shared" si="17"/>
        <v>18</v>
      </c>
      <c r="N29" s="31">
        <f t="shared" si="18"/>
        <v>7</v>
      </c>
      <c r="O29" s="31">
        <f t="shared" si="19"/>
        <v>23</v>
      </c>
      <c r="P29" s="31">
        <f t="shared" si="20"/>
        <v>48</v>
      </c>
      <c r="Q29" s="31">
        <f t="shared" si="21"/>
        <v>100</v>
      </c>
      <c r="R29" s="31"/>
      <c r="S29" s="31">
        <v>8.0</v>
      </c>
      <c r="T29" s="31">
        <v>7.0</v>
      </c>
      <c r="U29" s="31">
        <v>16.0</v>
      </c>
      <c r="V29" s="23">
        <f t="shared" ref="V29:X29" si="351">M29+S29</f>
        <v>26</v>
      </c>
      <c r="W29" s="23">
        <f t="shared" si="351"/>
        <v>14</v>
      </c>
      <c r="X29" s="23">
        <f t="shared" si="351"/>
        <v>39</v>
      </c>
      <c r="Y29" s="23">
        <f t="shared" si="23"/>
        <v>79</v>
      </c>
      <c r="Z29" s="23">
        <f t="shared" si="24"/>
        <v>100</v>
      </c>
      <c r="AA29" s="31">
        <v>11.0</v>
      </c>
      <c r="AB29" s="31">
        <v>4.0</v>
      </c>
      <c r="AC29" s="31">
        <v>12.0</v>
      </c>
      <c r="AD29" s="23">
        <f t="shared" ref="AD29:AF29" si="352">V29+AA29</f>
        <v>37</v>
      </c>
      <c r="AE29" s="23">
        <f t="shared" si="352"/>
        <v>18</v>
      </c>
      <c r="AF29" s="23">
        <f t="shared" si="352"/>
        <v>51</v>
      </c>
      <c r="AG29" s="31">
        <f t="shared" si="26"/>
        <v>106</v>
      </c>
      <c r="AH29" s="23">
        <f t="shared" si="27"/>
        <v>98.14814815</v>
      </c>
      <c r="AI29" s="23">
        <v>11.0</v>
      </c>
      <c r="AJ29" s="23">
        <v>9.0</v>
      </c>
      <c r="AK29" s="23">
        <v>16.0</v>
      </c>
      <c r="AL29" s="23">
        <f t="shared" ref="AL29:AN29" si="353">AD29+AI29</f>
        <v>48</v>
      </c>
      <c r="AM29" s="23">
        <f t="shared" si="353"/>
        <v>27</v>
      </c>
      <c r="AN29" s="23">
        <f t="shared" si="353"/>
        <v>67</v>
      </c>
      <c r="AO29" s="23">
        <f t="shared" si="29"/>
        <v>142</v>
      </c>
      <c r="AP29" s="23">
        <f t="shared" si="30"/>
        <v>98.61111111</v>
      </c>
      <c r="AQ29" s="23">
        <v>6.0</v>
      </c>
      <c r="AR29" s="23">
        <v>5.0</v>
      </c>
      <c r="AS29" s="23">
        <v>8.0</v>
      </c>
      <c r="AT29" s="23">
        <f t="shared" ref="AT29:AU29" si="354">(AL29+AQ29)</f>
        <v>54</v>
      </c>
      <c r="AU29" s="23">
        <f t="shared" si="354"/>
        <v>32</v>
      </c>
      <c r="AV29" s="23">
        <f t="shared" si="32"/>
        <v>75</v>
      </c>
      <c r="AW29" s="23">
        <f t="shared" si="33"/>
        <v>161</v>
      </c>
      <c r="AX29" s="23">
        <f t="shared" si="34"/>
        <v>97.57575758</v>
      </c>
      <c r="AY29" s="32">
        <v>10.0</v>
      </c>
      <c r="AZ29" s="32">
        <v>8.0</v>
      </c>
      <c r="BA29" s="32">
        <v>12.0</v>
      </c>
      <c r="BB29" s="23">
        <f t="shared" ref="BB29:BD29" si="355">(AT29+AY29)</f>
        <v>64</v>
      </c>
      <c r="BC29" s="23">
        <f t="shared" si="355"/>
        <v>40</v>
      </c>
      <c r="BD29" s="23">
        <f t="shared" si="355"/>
        <v>87</v>
      </c>
      <c r="BE29" s="23">
        <f t="shared" si="36"/>
        <v>191</v>
      </c>
      <c r="BF29" s="33">
        <f t="shared" si="37"/>
        <v>97.94871795</v>
      </c>
      <c r="BG29" s="32">
        <v>11.0</v>
      </c>
      <c r="BH29" s="32">
        <v>8.0</v>
      </c>
      <c r="BI29" s="32">
        <v>15.0</v>
      </c>
      <c r="BJ29" s="23">
        <f t="shared" ref="BJ29:BL29" si="356">(BB29+BG29)</f>
        <v>75</v>
      </c>
      <c r="BK29" s="23">
        <f t="shared" si="356"/>
        <v>48</v>
      </c>
      <c r="BL29" s="23">
        <f t="shared" si="356"/>
        <v>102</v>
      </c>
      <c r="BM29" s="23">
        <f t="shared" si="39"/>
        <v>225</v>
      </c>
      <c r="BN29" s="33">
        <f t="shared" si="40"/>
        <v>96.15384615</v>
      </c>
      <c r="BO29" s="32">
        <v>8.0</v>
      </c>
      <c r="BP29" s="32">
        <v>6.0</v>
      </c>
      <c r="BQ29" s="32">
        <v>10.0</v>
      </c>
      <c r="BR29" s="23">
        <f t="shared" ref="BR29:BT29" si="357">(BJ29+BO29)</f>
        <v>83</v>
      </c>
      <c r="BS29" s="23">
        <f t="shared" si="357"/>
        <v>54</v>
      </c>
      <c r="BT29" s="23">
        <f t="shared" si="357"/>
        <v>112</v>
      </c>
      <c r="BU29" s="23">
        <f t="shared" si="42"/>
        <v>249</v>
      </c>
      <c r="BV29" s="33">
        <f t="shared" si="43"/>
        <v>95.40229885</v>
      </c>
      <c r="BW29" s="32">
        <v>7.0</v>
      </c>
      <c r="BX29" s="32">
        <v>8.0</v>
      </c>
      <c r="BY29" s="32">
        <v>10.0</v>
      </c>
      <c r="BZ29" s="23">
        <f t="shared" ref="BZ29:CB29" si="358">(BR29+BW29)</f>
        <v>90</v>
      </c>
      <c r="CA29" s="23">
        <f t="shared" si="358"/>
        <v>62</v>
      </c>
      <c r="CB29" s="23">
        <f t="shared" si="358"/>
        <v>122</v>
      </c>
      <c r="CC29" s="23">
        <f t="shared" si="45"/>
        <v>274</v>
      </c>
      <c r="CD29" s="33">
        <f t="shared" si="46"/>
        <v>95.8041958</v>
      </c>
      <c r="CE29" s="32">
        <v>8.0</v>
      </c>
      <c r="CF29" s="32">
        <v>8.0</v>
      </c>
      <c r="CG29" s="32">
        <v>14.0</v>
      </c>
      <c r="CH29" s="23">
        <f t="shared" ref="CH29:CJ29" si="359">BZ29+CE29</f>
        <v>98</v>
      </c>
      <c r="CI29" s="23">
        <f t="shared" si="359"/>
        <v>70</v>
      </c>
      <c r="CJ29" s="23">
        <f t="shared" si="359"/>
        <v>136</v>
      </c>
      <c r="CK29" s="23">
        <f t="shared" si="48"/>
        <v>304</v>
      </c>
      <c r="CL29" s="33">
        <f t="shared" si="49"/>
        <v>95.29780564</v>
      </c>
      <c r="CM29" s="32">
        <v>11.0</v>
      </c>
      <c r="CN29" s="32">
        <v>5.0</v>
      </c>
      <c r="CO29" s="32">
        <v>16.0</v>
      </c>
      <c r="CP29" s="23">
        <f t="shared" ref="CP29:CR29" si="360">CH29+CM29</f>
        <v>109</v>
      </c>
      <c r="CQ29" s="23">
        <f t="shared" si="360"/>
        <v>75</v>
      </c>
      <c r="CR29" s="23">
        <f t="shared" si="360"/>
        <v>152</v>
      </c>
      <c r="CS29" s="23">
        <f t="shared" si="51"/>
        <v>336</v>
      </c>
      <c r="CT29" s="33">
        <f t="shared" si="52"/>
        <v>95.72649573</v>
      </c>
      <c r="CU29" s="32"/>
      <c r="CV29" s="23"/>
      <c r="CW29" s="23"/>
      <c r="CX29" s="23"/>
      <c r="CY29" s="23"/>
      <c r="DA29" s="32">
        <v>11.0</v>
      </c>
      <c r="DB29" s="32">
        <v>6.0</v>
      </c>
      <c r="DC29" s="32">
        <v>13.0</v>
      </c>
      <c r="DD29" s="23">
        <f t="shared" ref="DD29:DF29" si="361">CP29+DA29</f>
        <v>120</v>
      </c>
      <c r="DE29" s="23">
        <f t="shared" si="361"/>
        <v>81</v>
      </c>
      <c r="DF29" s="23">
        <f t="shared" si="361"/>
        <v>165</v>
      </c>
      <c r="DG29" s="23">
        <f t="shared" si="54"/>
        <v>366</v>
      </c>
      <c r="DH29" s="33">
        <f t="shared" si="55"/>
        <v>96.06299213</v>
      </c>
      <c r="DI29" s="32">
        <v>12.0</v>
      </c>
      <c r="DJ29" s="32">
        <v>5.0</v>
      </c>
      <c r="DK29" s="32">
        <v>15.0</v>
      </c>
      <c r="DL29" s="23">
        <f t="shared" ref="DL29:DN29" si="362">DD29+DI29</f>
        <v>132</v>
      </c>
      <c r="DM29" s="23">
        <f t="shared" si="362"/>
        <v>86</v>
      </c>
      <c r="DN29" s="23">
        <f t="shared" si="362"/>
        <v>180</v>
      </c>
      <c r="DO29" s="23">
        <f t="shared" si="57"/>
        <v>398</v>
      </c>
      <c r="DP29" s="33">
        <f t="shared" si="58"/>
        <v>96.36803874</v>
      </c>
      <c r="DQ29" s="32">
        <v>12.0</v>
      </c>
      <c r="DR29" s="32">
        <v>6.0</v>
      </c>
      <c r="DS29" s="32">
        <v>12.0</v>
      </c>
      <c r="DT29" s="32">
        <f t="shared" ref="DT29:DV29" si="363">DL29+DQ29</f>
        <v>144</v>
      </c>
      <c r="DU29" s="23">
        <f t="shared" si="363"/>
        <v>92</v>
      </c>
      <c r="DV29" s="23">
        <f t="shared" si="363"/>
        <v>192</v>
      </c>
      <c r="DW29" s="23">
        <f t="shared" si="60"/>
        <v>428</v>
      </c>
      <c r="DX29" s="33">
        <f t="shared" si="61"/>
        <v>96.3963964</v>
      </c>
      <c r="DY29" s="32">
        <f t="shared" si="62"/>
        <v>284</v>
      </c>
      <c r="DZ29" s="34">
        <f t="shared" si="63"/>
        <v>95.62289562</v>
      </c>
      <c r="EA29" s="34">
        <f t="shared" si="64"/>
        <v>97.95918367</v>
      </c>
      <c r="EB29" s="23"/>
      <c r="EC29" s="23"/>
      <c r="ED29" s="23"/>
      <c r="EE29" s="23"/>
      <c r="EG29" s="32"/>
      <c r="EH29" s="32"/>
      <c r="EI29" s="32"/>
      <c r="EJ29" s="23"/>
      <c r="EK29" s="23"/>
      <c r="EL29" s="23"/>
      <c r="EM29" s="23"/>
      <c r="EO29" s="32"/>
      <c r="EP29" s="32"/>
      <c r="EQ29" s="32"/>
      <c r="ER29" s="23"/>
      <c r="ES29" s="23"/>
      <c r="ET29" s="23"/>
      <c r="EU29" s="23"/>
    </row>
    <row r="30" ht="15.75" customHeight="1">
      <c r="A30" s="35">
        <v>25.0</v>
      </c>
      <c r="B30" s="36" t="s">
        <v>47</v>
      </c>
      <c r="C30" s="31">
        <v>6.0</v>
      </c>
      <c r="D30" s="31">
        <v>2.0</v>
      </c>
      <c r="E30" s="31">
        <v>9.0</v>
      </c>
      <c r="F30" s="31">
        <f t="shared" si="14"/>
        <v>8</v>
      </c>
      <c r="G30" s="31">
        <v>9.0</v>
      </c>
      <c r="H30" s="31">
        <f t="shared" si="15"/>
        <v>100</v>
      </c>
      <c r="I30" s="31">
        <f t="shared" si="16"/>
        <v>100</v>
      </c>
      <c r="J30" s="31">
        <v>10.0</v>
      </c>
      <c r="K30" s="31">
        <v>5.0</v>
      </c>
      <c r="L30" s="31">
        <v>14.0</v>
      </c>
      <c r="M30" s="31">
        <f t="shared" si="17"/>
        <v>18</v>
      </c>
      <c r="N30" s="31">
        <f t="shared" si="18"/>
        <v>7</v>
      </c>
      <c r="O30" s="31">
        <f t="shared" si="19"/>
        <v>23</v>
      </c>
      <c r="P30" s="31">
        <f t="shared" si="20"/>
        <v>48</v>
      </c>
      <c r="Q30" s="31">
        <f t="shared" si="21"/>
        <v>100</v>
      </c>
      <c r="R30" s="31"/>
      <c r="S30" s="31">
        <v>8.0</v>
      </c>
      <c r="T30" s="31">
        <v>7.0</v>
      </c>
      <c r="U30" s="31">
        <v>16.0</v>
      </c>
      <c r="V30" s="23">
        <f t="shared" ref="V30:X30" si="364">M30+S30</f>
        <v>26</v>
      </c>
      <c r="W30" s="23">
        <f t="shared" si="364"/>
        <v>14</v>
      </c>
      <c r="X30" s="23">
        <f t="shared" si="364"/>
        <v>39</v>
      </c>
      <c r="Y30" s="23">
        <f t="shared" si="23"/>
        <v>79</v>
      </c>
      <c r="Z30" s="23">
        <f t="shared" si="24"/>
        <v>100</v>
      </c>
      <c r="AA30" s="31">
        <v>12.0</v>
      </c>
      <c r="AB30" s="31">
        <v>5.0</v>
      </c>
      <c r="AC30" s="31">
        <v>12.0</v>
      </c>
      <c r="AD30" s="23">
        <f t="shared" ref="AD30:AF30" si="365">V30+AA30</f>
        <v>38</v>
      </c>
      <c r="AE30" s="23">
        <f t="shared" si="365"/>
        <v>19</v>
      </c>
      <c r="AF30" s="23">
        <f t="shared" si="365"/>
        <v>51</v>
      </c>
      <c r="AG30" s="31">
        <f t="shared" si="26"/>
        <v>108</v>
      </c>
      <c r="AH30" s="23">
        <f t="shared" si="27"/>
        <v>100</v>
      </c>
      <c r="AI30" s="23">
        <v>11.0</v>
      </c>
      <c r="AJ30" s="23">
        <v>9.0</v>
      </c>
      <c r="AK30" s="23">
        <v>14.0</v>
      </c>
      <c r="AL30" s="23">
        <f t="shared" ref="AL30:AN30" si="366">AD30+AI30</f>
        <v>49</v>
      </c>
      <c r="AM30" s="23">
        <f t="shared" si="366"/>
        <v>28</v>
      </c>
      <c r="AN30" s="23">
        <f t="shared" si="366"/>
        <v>65</v>
      </c>
      <c r="AO30" s="23">
        <f t="shared" si="29"/>
        <v>142</v>
      </c>
      <c r="AP30" s="23">
        <f t="shared" si="30"/>
        <v>98.61111111</v>
      </c>
      <c r="AQ30" s="23">
        <v>6.0</v>
      </c>
      <c r="AR30" s="23">
        <v>5.0</v>
      </c>
      <c r="AS30" s="23">
        <v>8.0</v>
      </c>
      <c r="AT30" s="23">
        <f t="shared" ref="AT30:AU30" si="367">(AL30+AQ30)</f>
        <v>55</v>
      </c>
      <c r="AU30" s="23">
        <f t="shared" si="367"/>
        <v>33</v>
      </c>
      <c r="AV30" s="23">
        <f t="shared" si="32"/>
        <v>73</v>
      </c>
      <c r="AW30" s="23">
        <f t="shared" si="33"/>
        <v>161</v>
      </c>
      <c r="AX30" s="23">
        <f t="shared" si="34"/>
        <v>97.57575758</v>
      </c>
      <c r="AY30" s="32">
        <v>10.0</v>
      </c>
      <c r="AZ30" s="32">
        <v>8.0</v>
      </c>
      <c r="BA30" s="32">
        <v>12.0</v>
      </c>
      <c r="BB30" s="23">
        <f t="shared" ref="BB30:BD30" si="368">(AT30+AY30)</f>
        <v>65</v>
      </c>
      <c r="BC30" s="23">
        <f t="shared" si="368"/>
        <v>41</v>
      </c>
      <c r="BD30" s="23">
        <f t="shared" si="368"/>
        <v>85</v>
      </c>
      <c r="BE30" s="23">
        <f t="shared" si="36"/>
        <v>191</v>
      </c>
      <c r="BF30" s="33">
        <f t="shared" si="37"/>
        <v>97.94871795</v>
      </c>
      <c r="BG30" s="32">
        <v>12.0</v>
      </c>
      <c r="BH30" s="32">
        <v>10.0</v>
      </c>
      <c r="BI30" s="32">
        <v>17.0</v>
      </c>
      <c r="BJ30" s="23">
        <f t="shared" ref="BJ30:BL30" si="369">(BB30+BG30)</f>
        <v>77</v>
      </c>
      <c r="BK30" s="23">
        <f t="shared" si="369"/>
        <v>51</v>
      </c>
      <c r="BL30" s="23">
        <f t="shared" si="369"/>
        <v>102</v>
      </c>
      <c r="BM30" s="23">
        <f t="shared" si="39"/>
        <v>230</v>
      </c>
      <c r="BN30" s="33">
        <f t="shared" si="40"/>
        <v>98.29059829</v>
      </c>
      <c r="BO30" s="32">
        <v>8.0</v>
      </c>
      <c r="BP30" s="32">
        <v>7.0</v>
      </c>
      <c r="BQ30" s="32">
        <v>10.0</v>
      </c>
      <c r="BR30" s="23">
        <f t="shared" ref="BR30:BT30" si="370">(BJ30+BO30)</f>
        <v>85</v>
      </c>
      <c r="BS30" s="23">
        <f t="shared" si="370"/>
        <v>58</v>
      </c>
      <c r="BT30" s="23">
        <f t="shared" si="370"/>
        <v>112</v>
      </c>
      <c r="BU30" s="23">
        <f t="shared" si="42"/>
        <v>255</v>
      </c>
      <c r="BV30" s="33">
        <f t="shared" si="43"/>
        <v>97.70114943</v>
      </c>
      <c r="BW30" s="32">
        <v>7.0</v>
      </c>
      <c r="BX30" s="32">
        <v>8.0</v>
      </c>
      <c r="BY30" s="32">
        <v>10.0</v>
      </c>
      <c r="BZ30" s="23">
        <f t="shared" ref="BZ30:CB30" si="371">(BR30+BW30)</f>
        <v>92</v>
      </c>
      <c r="CA30" s="23">
        <f t="shared" si="371"/>
        <v>66</v>
      </c>
      <c r="CB30" s="23">
        <f t="shared" si="371"/>
        <v>122</v>
      </c>
      <c r="CC30" s="23">
        <f t="shared" si="45"/>
        <v>280</v>
      </c>
      <c r="CD30" s="33">
        <f t="shared" si="46"/>
        <v>97.9020979</v>
      </c>
      <c r="CE30" s="32">
        <v>8.0</v>
      </c>
      <c r="CF30" s="32">
        <v>8.0</v>
      </c>
      <c r="CG30" s="32">
        <v>14.0</v>
      </c>
      <c r="CH30" s="23">
        <f t="shared" ref="CH30:CJ30" si="372">BZ30+CE30</f>
        <v>100</v>
      </c>
      <c r="CI30" s="23">
        <f t="shared" si="372"/>
        <v>74</v>
      </c>
      <c r="CJ30" s="23">
        <f t="shared" si="372"/>
        <v>136</v>
      </c>
      <c r="CK30" s="23">
        <f t="shared" si="48"/>
        <v>310</v>
      </c>
      <c r="CL30" s="33">
        <f t="shared" si="49"/>
        <v>97.17868339</v>
      </c>
      <c r="CM30" s="32">
        <v>11.0</v>
      </c>
      <c r="CN30" s="32">
        <v>5.0</v>
      </c>
      <c r="CO30" s="32">
        <v>16.0</v>
      </c>
      <c r="CP30" s="23">
        <f t="shared" ref="CP30:CR30" si="373">CH30+CM30</f>
        <v>111</v>
      </c>
      <c r="CQ30" s="23">
        <f t="shared" si="373"/>
        <v>79</v>
      </c>
      <c r="CR30" s="23">
        <f t="shared" si="373"/>
        <v>152</v>
      </c>
      <c r="CS30" s="23">
        <f t="shared" si="51"/>
        <v>342</v>
      </c>
      <c r="CT30" s="33">
        <f t="shared" si="52"/>
        <v>97.43589744</v>
      </c>
      <c r="CU30" s="32"/>
      <c r="CV30" s="23"/>
      <c r="CW30" s="23"/>
      <c r="CX30" s="23"/>
      <c r="CY30" s="23"/>
      <c r="DA30" s="32">
        <v>11.0</v>
      </c>
      <c r="DB30" s="32">
        <v>6.0</v>
      </c>
      <c r="DC30" s="32">
        <v>13.0</v>
      </c>
      <c r="DD30" s="23">
        <f t="shared" ref="DD30:DF30" si="374">CP30+DA30</f>
        <v>122</v>
      </c>
      <c r="DE30" s="23">
        <f t="shared" si="374"/>
        <v>85</v>
      </c>
      <c r="DF30" s="23">
        <f t="shared" si="374"/>
        <v>165</v>
      </c>
      <c r="DG30" s="23">
        <f t="shared" si="54"/>
        <v>372</v>
      </c>
      <c r="DH30" s="33">
        <f t="shared" si="55"/>
        <v>97.63779528</v>
      </c>
      <c r="DI30" s="32">
        <v>10.0</v>
      </c>
      <c r="DJ30" s="32">
        <v>5.0</v>
      </c>
      <c r="DK30" s="32">
        <v>15.0</v>
      </c>
      <c r="DL30" s="23">
        <f t="shared" ref="DL30:DN30" si="375">DD30+DI30</f>
        <v>132</v>
      </c>
      <c r="DM30" s="23">
        <f t="shared" si="375"/>
        <v>90</v>
      </c>
      <c r="DN30" s="23">
        <f t="shared" si="375"/>
        <v>180</v>
      </c>
      <c r="DO30" s="23">
        <f t="shared" si="57"/>
        <v>402</v>
      </c>
      <c r="DP30" s="33">
        <f t="shared" si="58"/>
        <v>97.33656174</v>
      </c>
      <c r="DQ30" s="32">
        <v>13.0</v>
      </c>
      <c r="DR30" s="32">
        <v>6.0</v>
      </c>
      <c r="DS30" s="32">
        <v>10.0</v>
      </c>
      <c r="DT30" s="32">
        <f t="shared" ref="DT30:DV30" si="376">DL30+DQ30</f>
        <v>145</v>
      </c>
      <c r="DU30" s="23">
        <f t="shared" si="376"/>
        <v>96</v>
      </c>
      <c r="DV30" s="23">
        <f t="shared" si="376"/>
        <v>190</v>
      </c>
      <c r="DW30" s="23">
        <f t="shared" si="60"/>
        <v>431</v>
      </c>
      <c r="DX30" s="33">
        <f t="shared" si="61"/>
        <v>97.07207207</v>
      </c>
      <c r="DY30" s="32">
        <f t="shared" si="62"/>
        <v>286</v>
      </c>
      <c r="DZ30" s="34">
        <f t="shared" si="63"/>
        <v>96.2962963</v>
      </c>
      <c r="EA30" s="34">
        <f t="shared" si="64"/>
        <v>98.63945578</v>
      </c>
      <c r="EB30" s="23"/>
      <c r="EC30" s="23"/>
      <c r="ED30" s="23"/>
      <c r="EE30" s="23"/>
      <c r="EG30" s="32"/>
      <c r="EH30" s="32"/>
      <c r="EI30" s="32"/>
      <c r="EJ30" s="23"/>
      <c r="EK30" s="23"/>
      <c r="EL30" s="23"/>
      <c r="EM30" s="23"/>
      <c r="EO30" s="32"/>
      <c r="EP30" s="32"/>
      <c r="EQ30" s="32"/>
      <c r="ER30" s="23"/>
      <c r="ES30" s="23"/>
      <c r="ET30" s="23"/>
      <c r="EU30" s="23"/>
    </row>
    <row r="31" ht="15.75" customHeight="1">
      <c r="A31" s="35">
        <v>26.0</v>
      </c>
      <c r="B31" s="36" t="s">
        <v>48</v>
      </c>
      <c r="C31" s="31">
        <v>6.0</v>
      </c>
      <c r="D31" s="31">
        <v>2.0</v>
      </c>
      <c r="E31" s="31">
        <v>9.0</v>
      </c>
      <c r="F31" s="31">
        <f t="shared" si="14"/>
        <v>8</v>
      </c>
      <c r="G31" s="31">
        <v>9.0</v>
      </c>
      <c r="H31" s="31">
        <f t="shared" si="15"/>
        <v>100</v>
      </c>
      <c r="I31" s="31">
        <f t="shared" si="16"/>
        <v>100</v>
      </c>
      <c r="J31" s="31">
        <v>10.0</v>
      </c>
      <c r="K31" s="31">
        <v>5.0</v>
      </c>
      <c r="L31" s="31">
        <v>14.0</v>
      </c>
      <c r="M31" s="31">
        <f t="shared" si="17"/>
        <v>18</v>
      </c>
      <c r="N31" s="31">
        <f t="shared" si="18"/>
        <v>7</v>
      </c>
      <c r="O31" s="31">
        <f t="shared" si="19"/>
        <v>23</v>
      </c>
      <c r="P31" s="31">
        <f t="shared" si="20"/>
        <v>48</v>
      </c>
      <c r="Q31" s="31">
        <f t="shared" si="21"/>
        <v>100</v>
      </c>
      <c r="R31" s="31"/>
      <c r="S31" s="31">
        <v>8.0</v>
      </c>
      <c r="T31" s="31">
        <v>7.0</v>
      </c>
      <c r="U31" s="31">
        <v>16.0</v>
      </c>
      <c r="V31" s="23">
        <f t="shared" ref="V31:X31" si="377">M31+S31</f>
        <v>26</v>
      </c>
      <c r="W31" s="23">
        <f t="shared" si="377"/>
        <v>14</v>
      </c>
      <c r="X31" s="23">
        <f t="shared" si="377"/>
        <v>39</v>
      </c>
      <c r="Y31" s="23">
        <f t="shared" si="23"/>
        <v>79</v>
      </c>
      <c r="Z31" s="23">
        <f t="shared" si="24"/>
        <v>100</v>
      </c>
      <c r="AA31" s="31">
        <v>12.0</v>
      </c>
      <c r="AB31" s="31">
        <v>5.0</v>
      </c>
      <c r="AC31" s="31">
        <v>12.0</v>
      </c>
      <c r="AD31" s="23">
        <f t="shared" ref="AD31:AF31" si="378">V31+AA31</f>
        <v>38</v>
      </c>
      <c r="AE31" s="23">
        <f t="shared" si="378"/>
        <v>19</v>
      </c>
      <c r="AF31" s="23">
        <f t="shared" si="378"/>
        <v>51</v>
      </c>
      <c r="AG31" s="31">
        <f t="shared" si="26"/>
        <v>108</v>
      </c>
      <c r="AH31" s="23">
        <f t="shared" si="27"/>
        <v>100</v>
      </c>
      <c r="AI31" s="23">
        <v>11.0</v>
      </c>
      <c r="AJ31" s="23">
        <v>9.0</v>
      </c>
      <c r="AK31" s="23">
        <v>16.0</v>
      </c>
      <c r="AL31" s="23">
        <f t="shared" ref="AL31:AN31" si="379">AD31+AI31</f>
        <v>49</v>
      </c>
      <c r="AM31" s="23">
        <f t="shared" si="379"/>
        <v>28</v>
      </c>
      <c r="AN31" s="23">
        <f t="shared" si="379"/>
        <v>67</v>
      </c>
      <c r="AO31" s="23">
        <f t="shared" si="29"/>
        <v>144</v>
      </c>
      <c r="AP31" s="23">
        <f t="shared" si="30"/>
        <v>100</v>
      </c>
      <c r="AQ31" s="23">
        <v>6.0</v>
      </c>
      <c r="AR31" s="23">
        <v>5.0</v>
      </c>
      <c r="AS31" s="23">
        <v>8.0</v>
      </c>
      <c r="AT31" s="23">
        <f t="shared" ref="AT31:AU31" si="380">(AL31+AQ31)</f>
        <v>55</v>
      </c>
      <c r="AU31" s="23">
        <f t="shared" si="380"/>
        <v>33</v>
      </c>
      <c r="AV31" s="23">
        <f t="shared" si="32"/>
        <v>75</v>
      </c>
      <c r="AW31" s="23">
        <f t="shared" si="33"/>
        <v>163</v>
      </c>
      <c r="AX31" s="23">
        <f t="shared" si="34"/>
        <v>98.78787879</v>
      </c>
      <c r="AY31" s="32">
        <v>10.0</v>
      </c>
      <c r="AZ31" s="32">
        <v>7.0</v>
      </c>
      <c r="BA31" s="32">
        <v>10.0</v>
      </c>
      <c r="BB31" s="23">
        <f t="shared" ref="BB31:BD31" si="381">(AT31+AY31)</f>
        <v>65</v>
      </c>
      <c r="BC31" s="23">
        <f t="shared" si="381"/>
        <v>40</v>
      </c>
      <c r="BD31" s="23">
        <f t="shared" si="381"/>
        <v>85</v>
      </c>
      <c r="BE31" s="23">
        <f t="shared" si="36"/>
        <v>190</v>
      </c>
      <c r="BF31" s="33">
        <f t="shared" si="37"/>
        <v>97.43589744</v>
      </c>
      <c r="BG31" s="32">
        <v>12.0</v>
      </c>
      <c r="BH31" s="32">
        <v>10.0</v>
      </c>
      <c r="BI31" s="32">
        <v>17.0</v>
      </c>
      <c r="BJ31" s="23">
        <f t="shared" ref="BJ31:BL31" si="382">(BB31+BG31)</f>
        <v>77</v>
      </c>
      <c r="BK31" s="23">
        <f t="shared" si="382"/>
        <v>50</v>
      </c>
      <c r="BL31" s="23">
        <f t="shared" si="382"/>
        <v>102</v>
      </c>
      <c r="BM31" s="23">
        <f t="shared" si="39"/>
        <v>229</v>
      </c>
      <c r="BN31" s="33">
        <f t="shared" si="40"/>
        <v>97.86324786</v>
      </c>
      <c r="BO31" s="32">
        <v>8.0</v>
      </c>
      <c r="BP31" s="32">
        <v>7.0</v>
      </c>
      <c r="BQ31" s="32">
        <v>12.0</v>
      </c>
      <c r="BR31" s="23">
        <f t="shared" ref="BR31:BT31" si="383">(BJ31+BO31)</f>
        <v>85</v>
      </c>
      <c r="BS31" s="23">
        <f t="shared" si="383"/>
        <v>57</v>
      </c>
      <c r="BT31" s="23">
        <f t="shared" si="383"/>
        <v>114</v>
      </c>
      <c r="BU31" s="23">
        <f t="shared" si="42"/>
        <v>256</v>
      </c>
      <c r="BV31" s="33">
        <f t="shared" si="43"/>
        <v>98.08429119</v>
      </c>
      <c r="BW31" s="32">
        <v>7.0</v>
      </c>
      <c r="BX31" s="32">
        <v>8.0</v>
      </c>
      <c r="BY31" s="32">
        <v>10.0</v>
      </c>
      <c r="BZ31" s="23">
        <f t="shared" ref="BZ31:CB31" si="384">(BR31+BW31)</f>
        <v>92</v>
      </c>
      <c r="CA31" s="23">
        <f t="shared" si="384"/>
        <v>65</v>
      </c>
      <c r="CB31" s="23">
        <f t="shared" si="384"/>
        <v>124</v>
      </c>
      <c r="CC31" s="23">
        <f t="shared" si="45"/>
        <v>281</v>
      </c>
      <c r="CD31" s="33">
        <f t="shared" si="46"/>
        <v>98.25174825</v>
      </c>
      <c r="CE31" s="32">
        <v>8.0</v>
      </c>
      <c r="CF31" s="32">
        <v>9.0</v>
      </c>
      <c r="CG31" s="32">
        <v>14.0</v>
      </c>
      <c r="CH31" s="23">
        <f t="shared" ref="CH31:CJ31" si="385">BZ31+CE31</f>
        <v>100</v>
      </c>
      <c r="CI31" s="23">
        <f t="shared" si="385"/>
        <v>74</v>
      </c>
      <c r="CJ31" s="23">
        <f t="shared" si="385"/>
        <v>138</v>
      </c>
      <c r="CK31" s="23">
        <f t="shared" si="48"/>
        <v>312</v>
      </c>
      <c r="CL31" s="33">
        <f t="shared" si="49"/>
        <v>97.80564263</v>
      </c>
      <c r="CM31" s="32">
        <v>11.0</v>
      </c>
      <c r="CN31" s="32">
        <v>5.0</v>
      </c>
      <c r="CO31" s="32">
        <v>16.0</v>
      </c>
      <c r="CP31" s="23">
        <f t="shared" ref="CP31:CR31" si="386">CH31+CM31</f>
        <v>111</v>
      </c>
      <c r="CQ31" s="23">
        <f t="shared" si="386"/>
        <v>79</v>
      </c>
      <c r="CR31" s="23">
        <f t="shared" si="386"/>
        <v>154</v>
      </c>
      <c r="CS31" s="23">
        <f t="shared" si="51"/>
        <v>344</v>
      </c>
      <c r="CT31" s="33">
        <f t="shared" si="52"/>
        <v>98.00569801</v>
      </c>
      <c r="CU31" s="32"/>
      <c r="CV31" s="23"/>
      <c r="CW31" s="23"/>
      <c r="CX31" s="23"/>
      <c r="CY31" s="23"/>
      <c r="DA31" s="32">
        <v>11.0</v>
      </c>
      <c r="DB31" s="32">
        <v>6.0</v>
      </c>
      <c r="DC31" s="32">
        <v>13.0</v>
      </c>
      <c r="DD31" s="23">
        <f t="shared" ref="DD31:DF31" si="387">CP31+DA31</f>
        <v>122</v>
      </c>
      <c r="DE31" s="23">
        <f t="shared" si="387"/>
        <v>85</v>
      </c>
      <c r="DF31" s="23">
        <f t="shared" si="387"/>
        <v>167</v>
      </c>
      <c r="DG31" s="23">
        <f t="shared" si="54"/>
        <v>374</v>
      </c>
      <c r="DH31" s="33">
        <f t="shared" si="55"/>
        <v>98.16272966</v>
      </c>
      <c r="DI31" s="32">
        <v>11.0</v>
      </c>
      <c r="DJ31" s="32">
        <v>5.0</v>
      </c>
      <c r="DK31" s="32">
        <v>15.0</v>
      </c>
      <c r="DL31" s="23">
        <f t="shared" ref="DL31:DN31" si="388">DD31+DI31</f>
        <v>133</v>
      </c>
      <c r="DM31" s="23">
        <f t="shared" si="388"/>
        <v>90</v>
      </c>
      <c r="DN31" s="23">
        <f t="shared" si="388"/>
        <v>182</v>
      </c>
      <c r="DO31" s="23">
        <f t="shared" si="57"/>
        <v>405</v>
      </c>
      <c r="DP31" s="33">
        <f t="shared" si="58"/>
        <v>98.062954</v>
      </c>
      <c r="DQ31" s="32">
        <v>12.0</v>
      </c>
      <c r="DR31" s="32">
        <v>6.0</v>
      </c>
      <c r="DS31" s="32">
        <v>12.0</v>
      </c>
      <c r="DT31" s="32">
        <f t="shared" ref="DT31:DV31" si="389">DL31+DQ31</f>
        <v>145</v>
      </c>
      <c r="DU31" s="23">
        <f t="shared" si="389"/>
        <v>96</v>
      </c>
      <c r="DV31" s="23">
        <f t="shared" si="389"/>
        <v>194</v>
      </c>
      <c r="DW31" s="23">
        <f t="shared" si="60"/>
        <v>435</v>
      </c>
      <c r="DX31" s="33">
        <f t="shared" si="61"/>
        <v>97.97297297</v>
      </c>
      <c r="DY31" s="32">
        <f t="shared" si="62"/>
        <v>290</v>
      </c>
      <c r="DZ31" s="34">
        <f t="shared" si="63"/>
        <v>97.64309764</v>
      </c>
      <c r="EA31" s="34">
        <f t="shared" si="64"/>
        <v>98.63945578</v>
      </c>
      <c r="EB31" s="23"/>
      <c r="EC31" s="23"/>
      <c r="ED31" s="23"/>
      <c r="EE31" s="23"/>
      <c r="EG31" s="32"/>
      <c r="EH31" s="32"/>
      <c r="EI31" s="32"/>
      <c r="EJ31" s="23"/>
      <c r="EK31" s="23"/>
      <c r="EL31" s="23"/>
      <c r="EM31" s="23"/>
      <c r="EO31" s="32"/>
      <c r="EP31" s="32"/>
      <c r="EQ31" s="32"/>
      <c r="ER31" s="23"/>
      <c r="ES31" s="23"/>
      <c r="ET31" s="23"/>
      <c r="EU31" s="23"/>
    </row>
    <row r="32" ht="15.75" customHeight="1">
      <c r="A32" s="35">
        <v>27.0</v>
      </c>
      <c r="B32" s="36" t="s">
        <v>49</v>
      </c>
      <c r="C32" s="31">
        <v>6.0</v>
      </c>
      <c r="D32" s="31">
        <v>2.0</v>
      </c>
      <c r="E32" s="31">
        <v>9.0</v>
      </c>
      <c r="F32" s="31">
        <f t="shared" si="14"/>
        <v>8</v>
      </c>
      <c r="G32" s="31">
        <v>9.0</v>
      </c>
      <c r="H32" s="31">
        <f t="shared" si="15"/>
        <v>100</v>
      </c>
      <c r="I32" s="31">
        <f t="shared" si="16"/>
        <v>100</v>
      </c>
      <c r="J32" s="31">
        <v>10.0</v>
      </c>
      <c r="K32" s="31">
        <v>5.0</v>
      </c>
      <c r="L32" s="31">
        <v>14.0</v>
      </c>
      <c r="M32" s="31">
        <f t="shared" si="17"/>
        <v>18</v>
      </c>
      <c r="N32" s="31">
        <f t="shared" si="18"/>
        <v>7</v>
      </c>
      <c r="O32" s="31">
        <f t="shared" si="19"/>
        <v>23</v>
      </c>
      <c r="P32" s="31">
        <f t="shared" si="20"/>
        <v>48</v>
      </c>
      <c r="Q32" s="31">
        <f t="shared" si="21"/>
        <v>100</v>
      </c>
      <c r="R32" s="31"/>
      <c r="S32" s="31">
        <v>8.0</v>
      </c>
      <c r="T32" s="31">
        <v>7.0</v>
      </c>
      <c r="U32" s="31">
        <v>16.0</v>
      </c>
      <c r="V32" s="23">
        <f t="shared" ref="V32:X32" si="390">M32+S32</f>
        <v>26</v>
      </c>
      <c r="W32" s="23">
        <f t="shared" si="390"/>
        <v>14</v>
      </c>
      <c r="X32" s="23">
        <f t="shared" si="390"/>
        <v>39</v>
      </c>
      <c r="Y32" s="23">
        <f t="shared" si="23"/>
        <v>79</v>
      </c>
      <c r="Z32" s="23">
        <f t="shared" si="24"/>
        <v>100</v>
      </c>
      <c r="AA32" s="31">
        <v>12.0</v>
      </c>
      <c r="AB32" s="31">
        <v>5.0</v>
      </c>
      <c r="AC32" s="31">
        <v>12.0</v>
      </c>
      <c r="AD32" s="23">
        <f t="shared" ref="AD32:AF32" si="391">V32+AA32</f>
        <v>38</v>
      </c>
      <c r="AE32" s="23">
        <f t="shared" si="391"/>
        <v>19</v>
      </c>
      <c r="AF32" s="23">
        <f t="shared" si="391"/>
        <v>51</v>
      </c>
      <c r="AG32" s="31">
        <f t="shared" si="26"/>
        <v>108</v>
      </c>
      <c r="AH32" s="23">
        <f t="shared" si="27"/>
        <v>100</v>
      </c>
      <c r="AI32" s="23">
        <v>7.0</v>
      </c>
      <c r="AJ32" s="23">
        <v>6.0</v>
      </c>
      <c r="AK32" s="23">
        <v>7.0</v>
      </c>
      <c r="AL32" s="23">
        <f t="shared" ref="AL32:AN32" si="392">AD32+AI32</f>
        <v>45</v>
      </c>
      <c r="AM32" s="23">
        <f t="shared" si="392"/>
        <v>25</v>
      </c>
      <c r="AN32" s="23">
        <f t="shared" si="392"/>
        <v>58</v>
      </c>
      <c r="AO32" s="23">
        <f t="shared" si="29"/>
        <v>128</v>
      </c>
      <c r="AP32" s="23">
        <f t="shared" si="30"/>
        <v>88.88888889</v>
      </c>
      <c r="AQ32" s="23">
        <v>6.0</v>
      </c>
      <c r="AR32" s="23">
        <v>5.0</v>
      </c>
      <c r="AS32" s="23">
        <v>10.0</v>
      </c>
      <c r="AT32" s="23">
        <f t="shared" ref="AT32:AU32" si="393">(AL32+AQ32)</f>
        <v>51</v>
      </c>
      <c r="AU32" s="23">
        <f t="shared" si="393"/>
        <v>30</v>
      </c>
      <c r="AV32" s="23">
        <f t="shared" si="32"/>
        <v>68</v>
      </c>
      <c r="AW32" s="23">
        <f t="shared" si="33"/>
        <v>149</v>
      </c>
      <c r="AX32" s="23">
        <f t="shared" si="34"/>
        <v>90.3030303</v>
      </c>
      <c r="AY32" s="32">
        <v>10.0</v>
      </c>
      <c r="AZ32" s="32">
        <v>7.0</v>
      </c>
      <c r="BA32" s="32">
        <v>12.0</v>
      </c>
      <c r="BB32" s="23">
        <f t="shared" ref="BB32:BD32" si="394">(AT32+AY32)</f>
        <v>61</v>
      </c>
      <c r="BC32" s="23">
        <f t="shared" si="394"/>
        <v>37</v>
      </c>
      <c r="BD32" s="23">
        <f t="shared" si="394"/>
        <v>80</v>
      </c>
      <c r="BE32" s="23">
        <f t="shared" si="36"/>
        <v>178</v>
      </c>
      <c r="BF32" s="33">
        <f t="shared" si="37"/>
        <v>91.28205128</v>
      </c>
      <c r="BG32" s="32">
        <v>12.0</v>
      </c>
      <c r="BH32" s="32">
        <v>10.0</v>
      </c>
      <c r="BI32" s="32">
        <v>17.0</v>
      </c>
      <c r="BJ32" s="23">
        <f t="shared" ref="BJ32:BL32" si="395">(BB32+BG32)</f>
        <v>73</v>
      </c>
      <c r="BK32" s="23">
        <f t="shared" si="395"/>
        <v>47</v>
      </c>
      <c r="BL32" s="23">
        <f t="shared" si="395"/>
        <v>97</v>
      </c>
      <c r="BM32" s="23">
        <f t="shared" si="39"/>
        <v>217</v>
      </c>
      <c r="BN32" s="33">
        <f t="shared" si="40"/>
        <v>92.73504274</v>
      </c>
      <c r="BO32" s="32">
        <v>8.0</v>
      </c>
      <c r="BP32" s="32">
        <v>7.0</v>
      </c>
      <c r="BQ32" s="32">
        <v>10.0</v>
      </c>
      <c r="BR32" s="23">
        <f t="shared" ref="BR32:BT32" si="396">(BJ32+BO32)</f>
        <v>81</v>
      </c>
      <c r="BS32" s="23">
        <f t="shared" si="396"/>
        <v>54</v>
      </c>
      <c r="BT32" s="23">
        <f t="shared" si="396"/>
        <v>107</v>
      </c>
      <c r="BU32" s="23">
        <f t="shared" si="42"/>
        <v>242</v>
      </c>
      <c r="BV32" s="33">
        <f t="shared" si="43"/>
        <v>92.72030651</v>
      </c>
      <c r="BW32" s="32">
        <v>6.0</v>
      </c>
      <c r="BX32" s="32">
        <v>6.0</v>
      </c>
      <c r="BY32" s="32">
        <v>8.0</v>
      </c>
      <c r="BZ32" s="23">
        <f t="shared" ref="BZ32:CB32" si="397">(BR32+BW32)</f>
        <v>87</v>
      </c>
      <c r="CA32" s="23">
        <f t="shared" si="397"/>
        <v>60</v>
      </c>
      <c r="CB32" s="23">
        <f t="shared" si="397"/>
        <v>115</v>
      </c>
      <c r="CC32" s="23">
        <f t="shared" si="45"/>
        <v>262</v>
      </c>
      <c r="CD32" s="33">
        <f t="shared" si="46"/>
        <v>91.60839161</v>
      </c>
      <c r="CE32" s="32">
        <v>8.0</v>
      </c>
      <c r="CF32" s="32">
        <v>9.0</v>
      </c>
      <c r="CG32" s="32">
        <v>16.0</v>
      </c>
      <c r="CH32" s="23">
        <f t="shared" ref="CH32:CJ32" si="398">BZ32+CE32</f>
        <v>95</v>
      </c>
      <c r="CI32" s="23">
        <f t="shared" si="398"/>
        <v>69</v>
      </c>
      <c r="CJ32" s="23">
        <f t="shared" si="398"/>
        <v>131</v>
      </c>
      <c r="CK32" s="23">
        <f t="shared" si="48"/>
        <v>295</v>
      </c>
      <c r="CL32" s="33">
        <f t="shared" si="49"/>
        <v>92.47648903</v>
      </c>
      <c r="CM32" s="32">
        <v>10.0</v>
      </c>
      <c r="CN32" s="32">
        <v>5.0</v>
      </c>
      <c r="CO32" s="32">
        <v>16.0</v>
      </c>
      <c r="CP32" s="23">
        <f t="shared" ref="CP32:CR32" si="399">CH32+CM32</f>
        <v>105</v>
      </c>
      <c r="CQ32" s="23">
        <f t="shared" si="399"/>
        <v>74</v>
      </c>
      <c r="CR32" s="23">
        <f t="shared" si="399"/>
        <v>147</v>
      </c>
      <c r="CS32" s="23">
        <f t="shared" si="51"/>
        <v>326</v>
      </c>
      <c r="CT32" s="33">
        <f t="shared" si="52"/>
        <v>92.87749288</v>
      </c>
      <c r="CU32" s="32"/>
      <c r="CV32" s="23"/>
      <c r="CW32" s="23"/>
      <c r="CX32" s="23"/>
      <c r="CY32" s="23"/>
      <c r="DA32" s="32">
        <v>11.0</v>
      </c>
      <c r="DB32" s="32">
        <v>6.0</v>
      </c>
      <c r="DC32" s="32">
        <v>13.0</v>
      </c>
      <c r="DD32" s="23">
        <f t="shared" ref="DD32:DF32" si="400">CP32+DA32</f>
        <v>116</v>
      </c>
      <c r="DE32" s="23">
        <f t="shared" si="400"/>
        <v>80</v>
      </c>
      <c r="DF32" s="23">
        <f t="shared" si="400"/>
        <v>160</v>
      </c>
      <c r="DG32" s="23">
        <f t="shared" si="54"/>
        <v>356</v>
      </c>
      <c r="DH32" s="33">
        <f t="shared" si="55"/>
        <v>93.43832021</v>
      </c>
      <c r="DI32" s="32">
        <v>12.0</v>
      </c>
      <c r="DJ32" s="32">
        <v>5.0</v>
      </c>
      <c r="DK32" s="32">
        <v>15.0</v>
      </c>
      <c r="DL32" s="23">
        <f t="shared" ref="DL32:DN32" si="401">DD32+DI32</f>
        <v>128</v>
      </c>
      <c r="DM32" s="23">
        <f t="shared" si="401"/>
        <v>85</v>
      </c>
      <c r="DN32" s="23">
        <f t="shared" si="401"/>
        <v>175</v>
      </c>
      <c r="DO32" s="23">
        <f t="shared" si="57"/>
        <v>388</v>
      </c>
      <c r="DP32" s="33">
        <f t="shared" si="58"/>
        <v>93.94673123</v>
      </c>
      <c r="DQ32" s="32">
        <v>13.0</v>
      </c>
      <c r="DR32" s="32">
        <v>6.0</v>
      </c>
      <c r="DS32" s="32">
        <v>12.0</v>
      </c>
      <c r="DT32" s="32">
        <f t="shared" ref="DT32:DV32" si="402">DL32+DQ32</f>
        <v>141</v>
      </c>
      <c r="DU32" s="23">
        <f t="shared" si="402"/>
        <v>91</v>
      </c>
      <c r="DV32" s="23">
        <f t="shared" si="402"/>
        <v>187</v>
      </c>
      <c r="DW32" s="23">
        <f t="shared" si="60"/>
        <v>419</v>
      </c>
      <c r="DX32" s="33">
        <f t="shared" si="61"/>
        <v>94.36936937</v>
      </c>
      <c r="DY32" s="32">
        <f t="shared" si="62"/>
        <v>278</v>
      </c>
      <c r="DZ32" s="34">
        <f t="shared" si="63"/>
        <v>93.6026936</v>
      </c>
      <c r="EA32" s="34">
        <f t="shared" si="64"/>
        <v>95.91836735</v>
      </c>
      <c r="EB32" s="23"/>
      <c r="EC32" s="23"/>
      <c r="ED32" s="23"/>
      <c r="EE32" s="23"/>
      <c r="EG32" s="32"/>
      <c r="EH32" s="32"/>
      <c r="EI32" s="32"/>
      <c r="EJ32" s="23"/>
      <c r="EK32" s="23"/>
      <c r="EL32" s="23"/>
      <c r="EM32" s="23"/>
      <c r="EO32" s="32"/>
      <c r="EP32" s="32"/>
      <c r="EQ32" s="32"/>
      <c r="ER32" s="23"/>
      <c r="ES32" s="23"/>
      <c r="ET32" s="23"/>
      <c r="EU32" s="23"/>
    </row>
    <row r="33" ht="15.75" customHeight="1">
      <c r="A33" s="35">
        <v>28.0</v>
      </c>
      <c r="B33" s="36" t="s">
        <v>50</v>
      </c>
      <c r="C33" s="31">
        <v>4.0</v>
      </c>
      <c r="D33" s="31">
        <v>1.0</v>
      </c>
      <c r="E33" s="31">
        <v>9.0</v>
      </c>
      <c r="F33" s="31">
        <f t="shared" si="14"/>
        <v>5</v>
      </c>
      <c r="G33" s="31">
        <v>5.0</v>
      </c>
      <c r="H33" s="31">
        <f t="shared" si="15"/>
        <v>62.5</v>
      </c>
      <c r="I33" s="31">
        <f t="shared" si="16"/>
        <v>55.55555556</v>
      </c>
      <c r="J33" s="31">
        <v>10.0</v>
      </c>
      <c r="K33" s="31">
        <v>5.0</v>
      </c>
      <c r="L33" s="31">
        <v>14.0</v>
      </c>
      <c r="M33" s="31">
        <f t="shared" si="17"/>
        <v>15</v>
      </c>
      <c r="N33" s="31">
        <f t="shared" si="18"/>
        <v>6</v>
      </c>
      <c r="O33" s="31">
        <f t="shared" si="19"/>
        <v>19</v>
      </c>
      <c r="P33" s="31">
        <f t="shared" si="20"/>
        <v>40</v>
      </c>
      <c r="Q33" s="31">
        <f t="shared" si="21"/>
        <v>83.33333333</v>
      </c>
      <c r="R33" s="31"/>
      <c r="S33" s="31">
        <v>8.0</v>
      </c>
      <c r="T33" s="31">
        <v>7.0</v>
      </c>
      <c r="U33" s="31">
        <v>16.0</v>
      </c>
      <c r="V33" s="23">
        <f t="shared" ref="V33:X33" si="403">M33+S33</f>
        <v>23</v>
      </c>
      <c r="W33" s="23">
        <f t="shared" si="403"/>
        <v>13</v>
      </c>
      <c r="X33" s="23">
        <f t="shared" si="403"/>
        <v>35</v>
      </c>
      <c r="Y33" s="23">
        <f t="shared" si="23"/>
        <v>71</v>
      </c>
      <c r="Z33" s="23">
        <f t="shared" si="24"/>
        <v>89.87341772</v>
      </c>
      <c r="AA33" s="31">
        <v>10.0</v>
      </c>
      <c r="AB33" s="31">
        <v>5.0</v>
      </c>
      <c r="AC33" s="31">
        <v>12.0</v>
      </c>
      <c r="AD33" s="23">
        <f t="shared" ref="AD33:AF33" si="404">V33+AA33</f>
        <v>33</v>
      </c>
      <c r="AE33" s="23">
        <f t="shared" si="404"/>
        <v>18</v>
      </c>
      <c r="AF33" s="23">
        <f t="shared" si="404"/>
        <v>47</v>
      </c>
      <c r="AG33" s="31">
        <f t="shared" si="26"/>
        <v>98</v>
      </c>
      <c r="AH33" s="23">
        <f t="shared" si="27"/>
        <v>90.74074074</v>
      </c>
      <c r="AI33" s="23">
        <v>10.0</v>
      </c>
      <c r="AJ33" s="23">
        <v>9.0</v>
      </c>
      <c r="AK33" s="23">
        <v>14.0</v>
      </c>
      <c r="AL33" s="23">
        <f t="shared" ref="AL33:AN33" si="405">AD33+AI33</f>
        <v>43</v>
      </c>
      <c r="AM33" s="23">
        <f t="shared" si="405"/>
        <v>27</v>
      </c>
      <c r="AN33" s="23">
        <f t="shared" si="405"/>
        <v>61</v>
      </c>
      <c r="AO33" s="23">
        <f t="shared" si="29"/>
        <v>131</v>
      </c>
      <c r="AP33" s="23">
        <f t="shared" si="30"/>
        <v>90.97222222</v>
      </c>
      <c r="AQ33" s="23">
        <v>6.0</v>
      </c>
      <c r="AR33" s="23">
        <v>5.0</v>
      </c>
      <c r="AS33" s="23">
        <v>8.0</v>
      </c>
      <c r="AT33" s="23">
        <f t="shared" ref="AT33:AU33" si="406">(AL33+AQ33)</f>
        <v>49</v>
      </c>
      <c r="AU33" s="23">
        <f t="shared" si="406"/>
        <v>32</v>
      </c>
      <c r="AV33" s="23">
        <f t="shared" si="32"/>
        <v>69</v>
      </c>
      <c r="AW33" s="23">
        <f t="shared" si="33"/>
        <v>150</v>
      </c>
      <c r="AX33" s="23">
        <f t="shared" si="34"/>
        <v>90.90909091</v>
      </c>
      <c r="AY33" s="32">
        <v>10.0</v>
      </c>
      <c r="AZ33" s="32">
        <v>7.0</v>
      </c>
      <c r="BA33" s="32">
        <v>10.0</v>
      </c>
      <c r="BB33" s="23">
        <f t="shared" ref="BB33:BD33" si="407">(AT33+AY33)</f>
        <v>59</v>
      </c>
      <c r="BC33" s="23">
        <f t="shared" si="407"/>
        <v>39</v>
      </c>
      <c r="BD33" s="23">
        <f t="shared" si="407"/>
        <v>79</v>
      </c>
      <c r="BE33" s="23">
        <f t="shared" si="36"/>
        <v>177</v>
      </c>
      <c r="BF33" s="33">
        <f t="shared" si="37"/>
        <v>90.76923077</v>
      </c>
      <c r="BG33" s="32">
        <v>12.0</v>
      </c>
      <c r="BH33" s="32">
        <v>10.0</v>
      </c>
      <c r="BI33" s="32">
        <v>17.0</v>
      </c>
      <c r="BJ33" s="23">
        <f t="shared" ref="BJ33:BL33" si="408">(BB33+BG33)</f>
        <v>71</v>
      </c>
      <c r="BK33" s="23">
        <f t="shared" si="408"/>
        <v>49</v>
      </c>
      <c r="BL33" s="23">
        <f t="shared" si="408"/>
        <v>96</v>
      </c>
      <c r="BM33" s="23">
        <f t="shared" si="39"/>
        <v>216</v>
      </c>
      <c r="BN33" s="33">
        <f t="shared" si="40"/>
        <v>92.30769231</v>
      </c>
      <c r="BO33" s="32">
        <v>7.0</v>
      </c>
      <c r="BP33" s="32">
        <v>6.0</v>
      </c>
      <c r="BQ33" s="32">
        <v>6.0</v>
      </c>
      <c r="BR33" s="23">
        <f t="shared" ref="BR33:BT33" si="409">(BJ33+BO33)</f>
        <v>78</v>
      </c>
      <c r="BS33" s="23">
        <f t="shared" si="409"/>
        <v>55</v>
      </c>
      <c r="BT33" s="23">
        <f t="shared" si="409"/>
        <v>102</v>
      </c>
      <c r="BU33" s="23">
        <f t="shared" si="42"/>
        <v>235</v>
      </c>
      <c r="BV33" s="33">
        <f t="shared" si="43"/>
        <v>90.03831418</v>
      </c>
      <c r="BW33" s="32">
        <v>7.0</v>
      </c>
      <c r="BX33" s="32">
        <v>8.0</v>
      </c>
      <c r="BY33" s="32">
        <v>10.0</v>
      </c>
      <c r="BZ33" s="23">
        <f t="shared" ref="BZ33:CB33" si="410">(BR33+BW33)</f>
        <v>85</v>
      </c>
      <c r="CA33" s="23">
        <f t="shared" si="410"/>
        <v>63</v>
      </c>
      <c r="CB33" s="23">
        <f t="shared" si="410"/>
        <v>112</v>
      </c>
      <c r="CC33" s="23">
        <f t="shared" si="45"/>
        <v>260</v>
      </c>
      <c r="CD33" s="33">
        <f t="shared" si="46"/>
        <v>90.90909091</v>
      </c>
      <c r="CE33" s="32">
        <v>8.0</v>
      </c>
      <c r="CF33" s="32">
        <v>9.0</v>
      </c>
      <c r="CG33" s="32">
        <v>14.0</v>
      </c>
      <c r="CH33" s="23">
        <f t="shared" ref="CH33:CJ33" si="411">BZ33+CE33</f>
        <v>93</v>
      </c>
      <c r="CI33" s="23">
        <f t="shared" si="411"/>
        <v>72</v>
      </c>
      <c r="CJ33" s="23">
        <f t="shared" si="411"/>
        <v>126</v>
      </c>
      <c r="CK33" s="23">
        <f t="shared" si="48"/>
        <v>291</v>
      </c>
      <c r="CL33" s="33">
        <f t="shared" si="49"/>
        <v>91.22257053</v>
      </c>
      <c r="CM33" s="32">
        <v>11.0</v>
      </c>
      <c r="CN33" s="32">
        <v>5.0</v>
      </c>
      <c r="CO33" s="32">
        <v>16.0</v>
      </c>
      <c r="CP33" s="23">
        <f t="shared" ref="CP33:CR33" si="412">CH33+CM33</f>
        <v>104</v>
      </c>
      <c r="CQ33" s="23">
        <f t="shared" si="412"/>
        <v>77</v>
      </c>
      <c r="CR33" s="23">
        <f t="shared" si="412"/>
        <v>142</v>
      </c>
      <c r="CS33" s="23">
        <f t="shared" si="51"/>
        <v>323</v>
      </c>
      <c r="CT33" s="33">
        <f t="shared" si="52"/>
        <v>92.02279202</v>
      </c>
      <c r="CU33" s="32"/>
      <c r="CV33" s="23"/>
      <c r="CW33" s="23"/>
      <c r="CX33" s="23"/>
      <c r="CY33" s="23"/>
      <c r="DA33" s="32">
        <v>11.0</v>
      </c>
      <c r="DB33" s="32">
        <v>6.0</v>
      </c>
      <c r="DC33" s="32">
        <v>13.0</v>
      </c>
      <c r="DD33" s="23">
        <f t="shared" ref="DD33:DF33" si="413">CP33+DA33</f>
        <v>115</v>
      </c>
      <c r="DE33" s="23">
        <f t="shared" si="413"/>
        <v>83</v>
      </c>
      <c r="DF33" s="23">
        <f t="shared" si="413"/>
        <v>155</v>
      </c>
      <c r="DG33" s="23">
        <f t="shared" si="54"/>
        <v>353</v>
      </c>
      <c r="DH33" s="33">
        <f t="shared" si="55"/>
        <v>92.65091864</v>
      </c>
      <c r="DI33" s="32">
        <v>9.0</v>
      </c>
      <c r="DJ33" s="32">
        <v>3.0</v>
      </c>
      <c r="DK33" s="32">
        <v>11.0</v>
      </c>
      <c r="DL33" s="23">
        <f t="shared" ref="DL33:DN33" si="414">DD33+DI33</f>
        <v>124</v>
      </c>
      <c r="DM33" s="23">
        <f t="shared" si="414"/>
        <v>86</v>
      </c>
      <c r="DN33" s="23">
        <f t="shared" si="414"/>
        <v>166</v>
      </c>
      <c r="DO33" s="23">
        <f t="shared" si="57"/>
        <v>376</v>
      </c>
      <c r="DP33" s="33">
        <f t="shared" si="58"/>
        <v>91.04116223</v>
      </c>
      <c r="DQ33" s="32">
        <v>12.0</v>
      </c>
      <c r="DR33" s="32">
        <v>6.0</v>
      </c>
      <c r="DS33" s="32">
        <v>10.0</v>
      </c>
      <c r="DT33" s="32">
        <f t="shared" ref="DT33:DV33" si="415">DL33+DQ33</f>
        <v>136</v>
      </c>
      <c r="DU33" s="23">
        <f t="shared" si="415"/>
        <v>92</v>
      </c>
      <c r="DV33" s="23">
        <f t="shared" si="415"/>
        <v>176</v>
      </c>
      <c r="DW33" s="23">
        <f t="shared" si="60"/>
        <v>404</v>
      </c>
      <c r="DX33" s="33">
        <f t="shared" si="61"/>
        <v>90.99099099</v>
      </c>
      <c r="DY33" s="32">
        <f t="shared" si="62"/>
        <v>268</v>
      </c>
      <c r="DZ33" s="34">
        <f t="shared" si="63"/>
        <v>90.23569024</v>
      </c>
      <c r="EA33" s="34">
        <f t="shared" si="64"/>
        <v>92.5170068</v>
      </c>
      <c r="EB33" s="23"/>
      <c r="EC33" s="23"/>
      <c r="ED33" s="23"/>
      <c r="EE33" s="23"/>
      <c r="EG33" s="32"/>
      <c r="EH33" s="32"/>
      <c r="EI33" s="32"/>
      <c r="EJ33" s="23"/>
      <c r="EK33" s="23"/>
      <c r="EL33" s="23"/>
      <c r="EM33" s="23"/>
      <c r="EO33" s="32"/>
      <c r="EP33" s="32"/>
      <c r="EQ33" s="32"/>
      <c r="ER33" s="23"/>
      <c r="ES33" s="23"/>
      <c r="ET33" s="23"/>
      <c r="EU33" s="23"/>
    </row>
    <row r="34" ht="15.75" customHeight="1">
      <c r="A34" s="35">
        <v>29.0</v>
      </c>
      <c r="B34" s="36" t="s">
        <v>51</v>
      </c>
      <c r="C34" s="31">
        <v>6.0</v>
      </c>
      <c r="D34" s="31">
        <v>2.0</v>
      </c>
      <c r="E34" s="31">
        <v>9.0</v>
      </c>
      <c r="F34" s="31">
        <f t="shared" si="14"/>
        <v>8</v>
      </c>
      <c r="G34" s="31">
        <v>6.0</v>
      </c>
      <c r="H34" s="31">
        <f t="shared" si="15"/>
        <v>100</v>
      </c>
      <c r="I34" s="31">
        <f t="shared" si="16"/>
        <v>66.66666667</v>
      </c>
      <c r="J34" s="31">
        <v>10.0</v>
      </c>
      <c r="K34" s="31">
        <v>5.0</v>
      </c>
      <c r="L34" s="31">
        <v>14.0</v>
      </c>
      <c r="M34" s="31">
        <f t="shared" si="17"/>
        <v>18</v>
      </c>
      <c r="N34" s="31">
        <f t="shared" si="18"/>
        <v>7</v>
      </c>
      <c r="O34" s="31">
        <f t="shared" si="19"/>
        <v>20</v>
      </c>
      <c r="P34" s="31">
        <f t="shared" si="20"/>
        <v>45</v>
      </c>
      <c r="Q34" s="31">
        <f t="shared" si="21"/>
        <v>93.75</v>
      </c>
      <c r="R34" s="31"/>
      <c r="S34" s="31">
        <v>8.0</v>
      </c>
      <c r="T34" s="31">
        <v>7.0</v>
      </c>
      <c r="U34" s="31">
        <v>14.0</v>
      </c>
      <c r="V34" s="23">
        <f t="shared" ref="V34:X34" si="416">M34+S34</f>
        <v>26</v>
      </c>
      <c r="W34" s="23">
        <f t="shared" si="416"/>
        <v>14</v>
      </c>
      <c r="X34" s="23">
        <f t="shared" si="416"/>
        <v>34</v>
      </c>
      <c r="Y34" s="23">
        <f t="shared" si="23"/>
        <v>74</v>
      </c>
      <c r="Z34" s="23">
        <f t="shared" si="24"/>
        <v>93.67088608</v>
      </c>
      <c r="AA34" s="31">
        <v>12.0</v>
      </c>
      <c r="AB34" s="31">
        <v>5.0</v>
      </c>
      <c r="AC34" s="31">
        <v>12.0</v>
      </c>
      <c r="AD34" s="23">
        <f t="shared" ref="AD34:AF34" si="417">V34+AA34</f>
        <v>38</v>
      </c>
      <c r="AE34" s="23">
        <f t="shared" si="417"/>
        <v>19</v>
      </c>
      <c r="AF34" s="23">
        <f t="shared" si="417"/>
        <v>46</v>
      </c>
      <c r="AG34" s="31">
        <f t="shared" si="26"/>
        <v>103</v>
      </c>
      <c r="AH34" s="23">
        <f t="shared" si="27"/>
        <v>95.37037037</v>
      </c>
      <c r="AI34" s="23">
        <v>10.0</v>
      </c>
      <c r="AJ34" s="23">
        <v>9.0</v>
      </c>
      <c r="AK34" s="23">
        <v>16.0</v>
      </c>
      <c r="AL34" s="23">
        <f t="shared" ref="AL34:AN34" si="418">AD34+AI34</f>
        <v>48</v>
      </c>
      <c r="AM34" s="23">
        <f t="shared" si="418"/>
        <v>28</v>
      </c>
      <c r="AN34" s="23">
        <f t="shared" si="418"/>
        <v>62</v>
      </c>
      <c r="AO34" s="23">
        <f t="shared" si="29"/>
        <v>138</v>
      </c>
      <c r="AP34" s="23">
        <f t="shared" si="30"/>
        <v>95.83333333</v>
      </c>
      <c r="AQ34" s="23">
        <v>6.0</v>
      </c>
      <c r="AR34" s="23">
        <v>4.0</v>
      </c>
      <c r="AS34" s="23">
        <v>8.0</v>
      </c>
      <c r="AT34" s="23">
        <f t="shared" ref="AT34:AU34" si="419">(AL34+AQ34)</f>
        <v>54</v>
      </c>
      <c r="AU34" s="23">
        <f t="shared" si="419"/>
        <v>32</v>
      </c>
      <c r="AV34" s="23">
        <f t="shared" si="32"/>
        <v>70</v>
      </c>
      <c r="AW34" s="23">
        <f t="shared" si="33"/>
        <v>156</v>
      </c>
      <c r="AX34" s="23">
        <f t="shared" si="34"/>
        <v>94.54545455</v>
      </c>
      <c r="AY34" s="32">
        <v>8.0</v>
      </c>
      <c r="AZ34" s="32">
        <v>8.0</v>
      </c>
      <c r="BA34" s="32">
        <v>12.0</v>
      </c>
      <c r="BB34" s="23">
        <f t="shared" ref="BB34:BD34" si="420">(AT34+AY34)</f>
        <v>62</v>
      </c>
      <c r="BC34" s="23">
        <f t="shared" si="420"/>
        <v>40</v>
      </c>
      <c r="BD34" s="23">
        <f t="shared" si="420"/>
        <v>82</v>
      </c>
      <c r="BE34" s="23">
        <f t="shared" si="36"/>
        <v>184</v>
      </c>
      <c r="BF34" s="33">
        <f t="shared" si="37"/>
        <v>94.35897436</v>
      </c>
      <c r="BG34" s="32">
        <v>12.0</v>
      </c>
      <c r="BH34" s="32">
        <v>10.0</v>
      </c>
      <c r="BI34" s="32">
        <v>17.0</v>
      </c>
      <c r="BJ34" s="23">
        <f t="shared" ref="BJ34:BL34" si="421">(BB34+BG34)</f>
        <v>74</v>
      </c>
      <c r="BK34" s="23">
        <f t="shared" si="421"/>
        <v>50</v>
      </c>
      <c r="BL34" s="23">
        <f t="shared" si="421"/>
        <v>99</v>
      </c>
      <c r="BM34" s="23">
        <f t="shared" si="39"/>
        <v>223</v>
      </c>
      <c r="BN34" s="33">
        <f t="shared" si="40"/>
        <v>95.2991453</v>
      </c>
      <c r="BO34" s="32">
        <v>8.0</v>
      </c>
      <c r="BP34" s="32">
        <v>4.0</v>
      </c>
      <c r="BQ34" s="32">
        <v>10.0</v>
      </c>
      <c r="BR34" s="23">
        <f t="shared" ref="BR34:BT34" si="422">(BJ34+BO34)</f>
        <v>82</v>
      </c>
      <c r="BS34" s="23">
        <f t="shared" si="422"/>
        <v>54</v>
      </c>
      <c r="BT34" s="23">
        <f t="shared" si="422"/>
        <v>109</v>
      </c>
      <c r="BU34" s="23">
        <f t="shared" si="42"/>
        <v>245</v>
      </c>
      <c r="BV34" s="33">
        <f t="shared" si="43"/>
        <v>93.8697318</v>
      </c>
      <c r="BW34" s="32">
        <v>6.0</v>
      </c>
      <c r="BX34" s="32">
        <v>6.0</v>
      </c>
      <c r="BY34" s="32">
        <v>8.0</v>
      </c>
      <c r="BZ34" s="23">
        <f t="shared" ref="BZ34:CB34" si="423">(BR34+BW34)</f>
        <v>88</v>
      </c>
      <c r="CA34" s="23">
        <f t="shared" si="423"/>
        <v>60</v>
      </c>
      <c r="CB34" s="23">
        <f t="shared" si="423"/>
        <v>117</v>
      </c>
      <c r="CC34" s="23">
        <f t="shared" si="45"/>
        <v>265</v>
      </c>
      <c r="CD34" s="33">
        <f t="shared" si="46"/>
        <v>92.65734266</v>
      </c>
      <c r="CE34" s="32">
        <v>7.0</v>
      </c>
      <c r="CF34" s="32">
        <v>9.0</v>
      </c>
      <c r="CG34" s="32">
        <v>14.0</v>
      </c>
      <c r="CH34" s="23">
        <f t="shared" ref="CH34:CJ34" si="424">BZ34+CE34</f>
        <v>95</v>
      </c>
      <c r="CI34" s="23">
        <f t="shared" si="424"/>
        <v>69</v>
      </c>
      <c r="CJ34" s="23">
        <f t="shared" si="424"/>
        <v>131</v>
      </c>
      <c r="CK34" s="23">
        <f t="shared" si="48"/>
        <v>295</v>
      </c>
      <c r="CL34" s="33">
        <f t="shared" si="49"/>
        <v>92.47648903</v>
      </c>
      <c r="CM34" s="32">
        <v>11.0</v>
      </c>
      <c r="CN34" s="32">
        <v>5.0</v>
      </c>
      <c r="CO34" s="32">
        <v>16.0</v>
      </c>
      <c r="CP34" s="23">
        <f t="shared" ref="CP34:CR34" si="425">CH34+CM34</f>
        <v>106</v>
      </c>
      <c r="CQ34" s="23">
        <f t="shared" si="425"/>
        <v>74</v>
      </c>
      <c r="CR34" s="23">
        <f t="shared" si="425"/>
        <v>147</v>
      </c>
      <c r="CS34" s="23">
        <f t="shared" si="51"/>
        <v>327</v>
      </c>
      <c r="CT34" s="33">
        <f t="shared" si="52"/>
        <v>93.16239316</v>
      </c>
      <c r="CU34" s="32"/>
      <c r="CV34" s="23"/>
      <c r="CW34" s="23"/>
      <c r="CX34" s="23"/>
      <c r="CY34" s="23"/>
      <c r="DA34" s="32">
        <v>11.0</v>
      </c>
      <c r="DB34" s="32">
        <v>6.0</v>
      </c>
      <c r="DC34" s="32">
        <v>9.0</v>
      </c>
      <c r="DD34" s="23">
        <f t="shared" ref="DD34:DF34" si="426">CP34+DA34</f>
        <v>117</v>
      </c>
      <c r="DE34" s="23">
        <f t="shared" si="426"/>
        <v>80</v>
      </c>
      <c r="DF34" s="23">
        <f t="shared" si="426"/>
        <v>156</v>
      </c>
      <c r="DG34" s="23">
        <f t="shared" si="54"/>
        <v>353</v>
      </c>
      <c r="DH34" s="33">
        <f t="shared" si="55"/>
        <v>92.65091864</v>
      </c>
      <c r="DI34" s="32">
        <v>10.0</v>
      </c>
      <c r="DJ34" s="32">
        <v>4.0</v>
      </c>
      <c r="DK34" s="32">
        <v>15.0</v>
      </c>
      <c r="DL34" s="23">
        <f t="shared" ref="DL34:DN34" si="427">DD34+DI34</f>
        <v>127</v>
      </c>
      <c r="DM34" s="23">
        <f t="shared" si="427"/>
        <v>84</v>
      </c>
      <c r="DN34" s="23">
        <f t="shared" si="427"/>
        <v>171</v>
      </c>
      <c r="DO34" s="23">
        <f t="shared" si="57"/>
        <v>382</v>
      </c>
      <c r="DP34" s="33">
        <f t="shared" si="58"/>
        <v>92.49394673</v>
      </c>
      <c r="DQ34" s="32">
        <v>12.0</v>
      </c>
      <c r="DR34" s="32">
        <v>6.0</v>
      </c>
      <c r="DS34" s="32">
        <v>8.0</v>
      </c>
      <c r="DT34" s="32">
        <f t="shared" ref="DT34:DV34" si="428">DL34+DQ34</f>
        <v>139</v>
      </c>
      <c r="DU34" s="23">
        <f t="shared" si="428"/>
        <v>90</v>
      </c>
      <c r="DV34" s="23">
        <f t="shared" si="428"/>
        <v>179</v>
      </c>
      <c r="DW34" s="23">
        <f t="shared" si="60"/>
        <v>408</v>
      </c>
      <c r="DX34" s="33">
        <f t="shared" si="61"/>
        <v>91.89189189</v>
      </c>
      <c r="DY34" s="32">
        <f t="shared" si="62"/>
        <v>269</v>
      </c>
      <c r="DZ34" s="34">
        <f t="shared" si="63"/>
        <v>90.57239057</v>
      </c>
      <c r="EA34" s="34">
        <f t="shared" si="64"/>
        <v>94.55782313</v>
      </c>
      <c r="EB34" s="23"/>
      <c r="EC34" s="23"/>
      <c r="ED34" s="23"/>
      <c r="EE34" s="23"/>
      <c r="EG34" s="32"/>
      <c r="EH34" s="32"/>
      <c r="EI34" s="32"/>
      <c r="EJ34" s="23"/>
      <c r="EK34" s="23"/>
      <c r="EL34" s="23"/>
      <c r="EM34" s="23"/>
      <c r="EO34" s="32"/>
      <c r="EP34" s="32"/>
      <c r="EQ34" s="32"/>
      <c r="ER34" s="23"/>
      <c r="ES34" s="23"/>
      <c r="ET34" s="23"/>
      <c r="EU34" s="23"/>
    </row>
    <row r="35" ht="15.75" customHeight="1">
      <c r="A35" s="35">
        <v>30.0</v>
      </c>
      <c r="B35" s="36" t="s">
        <v>52</v>
      </c>
      <c r="C35" s="31">
        <v>5.0</v>
      </c>
      <c r="D35" s="31">
        <v>2.0</v>
      </c>
      <c r="E35" s="31">
        <v>9.0</v>
      </c>
      <c r="F35" s="31">
        <f t="shared" si="14"/>
        <v>7</v>
      </c>
      <c r="G35" s="31">
        <v>9.0</v>
      </c>
      <c r="H35" s="31">
        <f t="shared" si="15"/>
        <v>87.5</v>
      </c>
      <c r="I35" s="31">
        <f t="shared" si="16"/>
        <v>100</v>
      </c>
      <c r="J35" s="31">
        <v>10.0</v>
      </c>
      <c r="K35" s="31">
        <v>5.0</v>
      </c>
      <c r="L35" s="31">
        <v>14.0</v>
      </c>
      <c r="M35" s="31">
        <f t="shared" si="17"/>
        <v>17</v>
      </c>
      <c r="N35" s="31">
        <f t="shared" si="18"/>
        <v>7</v>
      </c>
      <c r="O35" s="31">
        <f t="shared" si="19"/>
        <v>23</v>
      </c>
      <c r="P35" s="31">
        <f t="shared" si="20"/>
        <v>47</v>
      </c>
      <c r="Q35" s="31">
        <f t="shared" si="21"/>
        <v>97.91666667</v>
      </c>
      <c r="R35" s="31"/>
      <c r="S35" s="31">
        <v>8.0</v>
      </c>
      <c r="T35" s="31">
        <v>7.0</v>
      </c>
      <c r="U35" s="31">
        <v>16.0</v>
      </c>
      <c r="V35" s="23">
        <f t="shared" ref="V35:X35" si="429">M35+S35</f>
        <v>25</v>
      </c>
      <c r="W35" s="23">
        <f t="shared" si="429"/>
        <v>14</v>
      </c>
      <c r="X35" s="23">
        <f t="shared" si="429"/>
        <v>39</v>
      </c>
      <c r="Y35" s="23">
        <f t="shared" si="23"/>
        <v>78</v>
      </c>
      <c r="Z35" s="23">
        <f t="shared" si="24"/>
        <v>98.73417722</v>
      </c>
      <c r="AA35" s="31">
        <v>10.0</v>
      </c>
      <c r="AB35" s="31">
        <v>5.0</v>
      </c>
      <c r="AC35" s="31">
        <v>12.0</v>
      </c>
      <c r="AD35" s="23">
        <f t="shared" ref="AD35:AF35" si="430">V35+AA35</f>
        <v>35</v>
      </c>
      <c r="AE35" s="23">
        <f t="shared" si="430"/>
        <v>19</v>
      </c>
      <c r="AF35" s="23">
        <f t="shared" si="430"/>
        <v>51</v>
      </c>
      <c r="AG35" s="31">
        <f t="shared" si="26"/>
        <v>105</v>
      </c>
      <c r="AH35" s="23">
        <f t="shared" si="27"/>
        <v>97.22222222</v>
      </c>
      <c r="AI35" s="23">
        <v>10.0</v>
      </c>
      <c r="AJ35" s="23">
        <v>8.0</v>
      </c>
      <c r="AK35" s="23">
        <v>13.0</v>
      </c>
      <c r="AL35" s="23">
        <f t="shared" ref="AL35:AN35" si="431">AD35+AI35</f>
        <v>45</v>
      </c>
      <c r="AM35" s="23">
        <f t="shared" si="431"/>
        <v>27</v>
      </c>
      <c r="AN35" s="23">
        <f t="shared" si="431"/>
        <v>64</v>
      </c>
      <c r="AO35" s="23">
        <f t="shared" si="29"/>
        <v>136</v>
      </c>
      <c r="AP35" s="23">
        <f t="shared" si="30"/>
        <v>94.44444444</v>
      </c>
      <c r="AQ35" s="23">
        <v>5.0</v>
      </c>
      <c r="AR35" s="23">
        <v>4.0</v>
      </c>
      <c r="AS35" s="23">
        <v>8.0</v>
      </c>
      <c r="AT35" s="23">
        <f t="shared" ref="AT35:AU35" si="432">(AL35+AQ35)</f>
        <v>50</v>
      </c>
      <c r="AU35" s="23">
        <f t="shared" si="432"/>
        <v>31</v>
      </c>
      <c r="AV35" s="23">
        <f t="shared" si="32"/>
        <v>72</v>
      </c>
      <c r="AW35" s="23">
        <f t="shared" si="33"/>
        <v>153</v>
      </c>
      <c r="AX35" s="23">
        <f t="shared" si="34"/>
        <v>92.72727273</v>
      </c>
      <c r="AY35" s="32">
        <v>8.0</v>
      </c>
      <c r="AZ35" s="32">
        <v>8.0</v>
      </c>
      <c r="BA35" s="32">
        <v>12.0</v>
      </c>
      <c r="BB35" s="23">
        <f t="shared" ref="BB35:BD35" si="433">(AT35+AY35)</f>
        <v>58</v>
      </c>
      <c r="BC35" s="23">
        <f t="shared" si="433"/>
        <v>39</v>
      </c>
      <c r="BD35" s="23">
        <f t="shared" si="433"/>
        <v>84</v>
      </c>
      <c r="BE35" s="23">
        <f t="shared" si="36"/>
        <v>181</v>
      </c>
      <c r="BF35" s="33">
        <f t="shared" si="37"/>
        <v>92.82051282</v>
      </c>
      <c r="BG35" s="32">
        <v>11.0</v>
      </c>
      <c r="BH35" s="32">
        <v>10.0</v>
      </c>
      <c r="BI35" s="32">
        <v>17.0</v>
      </c>
      <c r="BJ35" s="23">
        <f t="shared" ref="BJ35:BL35" si="434">(BB35+BG35)</f>
        <v>69</v>
      </c>
      <c r="BK35" s="23">
        <f t="shared" si="434"/>
        <v>49</v>
      </c>
      <c r="BL35" s="23">
        <f t="shared" si="434"/>
        <v>101</v>
      </c>
      <c r="BM35" s="23">
        <f t="shared" si="39"/>
        <v>219</v>
      </c>
      <c r="BN35" s="33">
        <f t="shared" si="40"/>
        <v>93.58974359</v>
      </c>
      <c r="BO35" s="32">
        <v>8.0</v>
      </c>
      <c r="BP35" s="32">
        <v>7.0</v>
      </c>
      <c r="BQ35" s="32">
        <v>10.0</v>
      </c>
      <c r="BR35" s="23">
        <f t="shared" ref="BR35:BT35" si="435">(BJ35+BO35)</f>
        <v>77</v>
      </c>
      <c r="BS35" s="23">
        <f t="shared" si="435"/>
        <v>56</v>
      </c>
      <c r="BT35" s="23">
        <f t="shared" si="435"/>
        <v>111</v>
      </c>
      <c r="BU35" s="23">
        <f t="shared" si="42"/>
        <v>244</v>
      </c>
      <c r="BV35" s="33">
        <f t="shared" si="43"/>
        <v>93.48659004</v>
      </c>
      <c r="BW35" s="32">
        <v>7.0</v>
      </c>
      <c r="BX35" s="32">
        <v>8.0</v>
      </c>
      <c r="BY35" s="32">
        <v>10.0</v>
      </c>
      <c r="BZ35" s="23">
        <f t="shared" ref="BZ35:CB35" si="436">(BR35+BW35)</f>
        <v>84</v>
      </c>
      <c r="CA35" s="23">
        <f t="shared" si="436"/>
        <v>64</v>
      </c>
      <c r="CB35" s="23">
        <f t="shared" si="436"/>
        <v>121</v>
      </c>
      <c r="CC35" s="23">
        <f t="shared" si="45"/>
        <v>269</v>
      </c>
      <c r="CD35" s="33">
        <f t="shared" si="46"/>
        <v>94.05594406</v>
      </c>
      <c r="CE35" s="32">
        <v>8.0</v>
      </c>
      <c r="CF35" s="32">
        <v>8.0</v>
      </c>
      <c r="CG35" s="32">
        <v>16.0</v>
      </c>
      <c r="CH35" s="23">
        <f t="shared" ref="CH35:CJ35" si="437">BZ35+CE35</f>
        <v>92</v>
      </c>
      <c r="CI35" s="23">
        <f t="shared" si="437"/>
        <v>72</v>
      </c>
      <c r="CJ35" s="23">
        <f t="shared" si="437"/>
        <v>137</v>
      </c>
      <c r="CK35" s="23">
        <f t="shared" si="48"/>
        <v>301</v>
      </c>
      <c r="CL35" s="33">
        <f t="shared" si="49"/>
        <v>94.35736677</v>
      </c>
      <c r="CM35" s="32">
        <v>11.0</v>
      </c>
      <c r="CN35" s="32">
        <v>5.0</v>
      </c>
      <c r="CO35" s="32">
        <v>16.0</v>
      </c>
      <c r="CP35" s="23">
        <f t="shared" ref="CP35:CR35" si="438">CH35+CM35</f>
        <v>103</v>
      </c>
      <c r="CQ35" s="23">
        <f t="shared" si="438"/>
        <v>77</v>
      </c>
      <c r="CR35" s="23">
        <f t="shared" si="438"/>
        <v>153</v>
      </c>
      <c r="CS35" s="23">
        <f t="shared" si="51"/>
        <v>333</v>
      </c>
      <c r="CT35" s="33">
        <f t="shared" si="52"/>
        <v>94.87179487</v>
      </c>
      <c r="CU35" s="32"/>
      <c r="CV35" s="23"/>
      <c r="CW35" s="23"/>
      <c r="CX35" s="23"/>
      <c r="CY35" s="23"/>
      <c r="DA35" s="32">
        <v>11.0</v>
      </c>
      <c r="DB35" s="32">
        <v>6.0</v>
      </c>
      <c r="DC35" s="32">
        <v>13.0</v>
      </c>
      <c r="DD35" s="23">
        <f t="shared" ref="DD35:DF35" si="439">CP35+DA35</f>
        <v>114</v>
      </c>
      <c r="DE35" s="23">
        <f t="shared" si="439"/>
        <v>83</v>
      </c>
      <c r="DF35" s="23">
        <f t="shared" si="439"/>
        <v>166</v>
      </c>
      <c r="DG35" s="23">
        <f t="shared" si="54"/>
        <v>363</v>
      </c>
      <c r="DH35" s="33">
        <f t="shared" si="55"/>
        <v>95.27559055</v>
      </c>
      <c r="DI35" s="32">
        <v>11.0</v>
      </c>
      <c r="DJ35" s="32">
        <v>3.0</v>
      </c>
      <c r="DK35" s="32">
        <v>13.0</v>
      </c>
      <c r="DL35" s="23">
        <f t="shared" ref="DL35:DN35" si="440">DD35+DI35</f>
        <v>125</v>
      </c>
      <c r="DM35" s="23">
        <f t="shared" si="440"/>
        <v>86</v>
      </c>
      <c r="DN35" s="23">
        <f t="shared" si="440"/>
        <v>179</v>
      </c>
      <c r="DO35" s="23">
        <f t="shared" si="57"/>
        <v>390</v>
      </c>
      <c r="DP35" s="33">
        <f t="shared" si="58"/>
        <v>94.43099274</v>
      </c>
      <c r="DQ35" s="32">
        <v>6.0</v>
      </c>
      <c r="DR35" s="32">
        <v>3.0</v>
      </c>
      <c r="DS35" s="32">
        <v>4.0</v>
      </c>
      <c r="DT35" s="32">
        <f t="shared" ref="DT35:DV35" si="441">DL35+DQ35</f>
        <v>131</v>
      </c>
      <c r="DU35" s="23">
        <f t="shared" si="441"/>
        <v>89</v>
      </c>
      <c r="DV35" s="23">
        <f t="shared" si="441"/>
        <v>183</v>
      </c>
      <c r="DW35" s="23">
        <f t="shared" si="60"/>
        <v>403</v>
      </c>
      <c r="DX35" s="33">
        <f t="shared" si="61"/>
        <v>90.76576577</v>
      </c>
      <c r="DY35" s="32">
        <f t="shared" si="62"/>
        <v>272</v>
      </c>
      <c r="DZ35" s="34">
        <f t="shared" si="63"/>
        <v>91.58249158</v>
      </c>
      <c r="EA35" s="34">
        <f t="shared" si="64"/>
        <v>89.11564626</v>
      </c>
      <c r="EB35" s="23"/>
      <c r="EC35" s="23"/>
      <c r="ED35" s="23"/>
      <c r="EE35" s="23"/>
      <c r="EG35" s="32"/>
      <c r="EH35" s="32"/>
      <c r="EI35" s="32"/>
      <c r="EJ35" s="23"/>
      <c r="EK35" s="23"/>
      <c r="EL35" s="23"/>
      <c r="EM35" s="23"/>
      <c r="EO35" s="32"/>
      <c r="EP35" s="32"/>
      <c r="EQ35" s="32"/>
      <c r="ER35" s="23"/>
      <c r="ES35" s="23"/>
      <c r="ET35" s="23"/>
      <c r="EU35" s="23"/>
    </row>
    <row r="36" ht="15.75" customHeight="1">
      <c r="A36" s="35">
        <v>31.0</v>
      </c>
      <c r="B36" s="36" t="s">
        <v>53</v>
      </c>
      <c r="C36" s="31">
        <v>6.0</v>
      </c>
      <c r="D36" s="31">
        <v>2.0</v>
      </c>
      <c r="E36" s="31">
        <v>9.0</v>
      </c>
      <c r="F36" s="31">
        <f t="shared" si="14"/>
        <v>8</v>
      </c>
      <c r="G36" s="31">
        <v>9.0</v>
      </c>
      <c r="H36" s="31">
        <f t="shared" si="15"/>
        <v>100</v>
      </c>
      <c r="I36" s="31">
        <f t="shared" si="16"/>
        <v>100</v>
      </c>
      <c r="J36" s="31">
        <v>10.0</v>
      </c>
      <c r="K36" s="31">
        <v>5.0</v>
      </c>
      <c r="L36" s="31">
        <v>14.0</v>
      </c>
      <c r="M36" s="31">
        <f t="shared" si="17"/>
        <v>18</v>
      </c>
      <c r="N36" s="31">
        <f t="shared" si="18"/>
        <v>7</v>
      </c>
      <c r="O36" s="31">
        <f t="shared" si="19"/>
        <v>23</v>
      </c>
      <c r="P36" s="31">
        <f t="shared" si="20"/>
        <v>48</v>
      </c>
      <c r="Q36" s="31">
        <f t="shared" si="21"/>
        <v>100</v>
      </c>
      <c r="R36" s="31"/>
      <c r="S36" s="31">
        <v>8.0</v>
      </c>
      <c r="T36" s="31">
        <v>7.0</v>
      </c>
      <c r="U36" s="31">
        <v>16.0</v>
      </c>
      <c r="V36" s="23">
        <f t="shared" ref="V36:X36" si="442">M36+S36</f>
        <v>26</v>
      </c>
      <c r="W36" s="23">
        <f t="shared" si="442"/>
        <v>14</v>
      </c>
      <c r="X36" s="23">
        <f t="shared" si="442"/>
        <v>39</v>
      </c>
      <c r="Y36" s="23">
        <f t="shared" si="23"/>
        <v>79</v>
      </c>
      <c r="Z36" s="23">
        <f t="shared" si="24"/>
        <v>100</v>
      </c>
      <c r="AA36" s="31">
        <v>12.0</v>
      </c>
      <c r="AB36" s="31">
        <v>5.0</v>
      </c>
      <c r="AC36" s="31">
        <v>12.0</v>
      </c>
      <c r="AD36" s="23">
        <f t="shared" ref="AD36:AF36" si="443">V36+AA36</f>
        <v>38</v>
      </c>
      <c r="AE36" s="23">
        <f t="shared" si="443"/>
        <v>19</v>
      </c>
      <c r="AF36" s="23">
        <f t="shared" si="443"/>
        <v>51</v>
      </c>
      <c r="AG36" s="31">
        <f t="shared" si="26"/>
        <v>108</v>
      </c>
      <c r="AH36" s="23">
        <f t="shared" si="27"/>
        <v>100</v>
      </c>
      <c r="AI36" s="23">
        <v>11.0</v>
      </c>
      <c r="AJ36" s="23">
        <v>9.0</v>
      </c>
      <c r="AK36" s="23">
        <v>16.0</v>
      </c>
      <c r="AL36" s="23">
        <f t="shared" ref="AL36:AN36" si="444">AD36+AI36</f>
        <v>49</v>
      </c>
      <c r="AM36" s="23">
        <f t="shared" si="444"/>
        <v>28</v>
      </c>
      <c r="AN36" s="23">
        <f t="shared" si="444"/>
        <v>67</v>
      </c>
      <c r="AO36" s="23">
        <f t="shared" si="29"/>
        <v>144</v>
      </c>
      <c r="AP36" s="23">
        <f t="shared" si="30"/>
        <v>100</v>
      </c>
      <c r="AQ36" s="23">
        <v>6.0</v>
      </c>
      <c r="AR36" s="23">
        <v>5.0</v>
      </c>
      <c r="AS36" s="23">
        <v>8.0</v>
      </c>
      <c r="AT36" s="23">
        <f t="shared" ref="AT36:AU36" si="445">(AL36+AQ36)</f>
        <v>55</v>
      </c>
      <c r="AU36" s="23">
        <f t="shared" si="445"/>
        <v>33</v>
      </c>
      <c r="AV36" s="23">
        <f t="shared" si="32"/>
        <v>75</v>
      </c>
      <c r="AW36" s="23">
        <f t="shared" si="33"/>
        <v>163</v>
      </c>
      <c r="AX36" s="23">
        <f t="shared" si="34"/>
        <v>98.78787879</v>
      </c>
      <c r="AY36" s="32">
        <v>10.0</v>
      </c>
      <c r="AZ36" s="32">
        <v>8.0</v>
      </c>
      <c r="BA36" s="32">
        <v>12.0</v>
      </c>
      <c r="BB36" s="23">
        <f t="shared" ref="BB36:BD36" si="446">(AT36+AY36)</f>
        <v>65</v>
      </c>
      <c r="BC36" s="23">
        <f t="shared" si="446"/>
        <v>41</v>
      </c>
      <c r="BD36" s="23">
        <f t="shared" si="446"/>
        <v>87</v>
      </c>
      <c r="BE36" s="23">
        <f t="shared" si="36"/>
        <v>193</v>
      </c>
      <c r="BF36" s="33">
        <f t="shared" si="37"/>
        <v>98.97435897</v>
      </c>
      <c r="BG36" s="32">
        <v>11.0</v>
      </c>
      <c r="BH36" s="32">
        <v>8.0</v>
      </c>
      <c r="BI36" s="32">
        <v>17.0</v>
      </c>
      <c r="BJ36" s="23">
        <f t="shared" ref="BJ36:BL36" si="447">(BB36+BG36)</f>
        <v>76</v>
      </c>
      <c r="BK36" s="23">
        <f t="shared" si="447"/>
        <v>49</v>
      </c>
      <c r="BL36" s="23">
        <f t="shared" si="447"/>
        <v>104</v>
      </c>
      <c r="BM36" s="23">
        <f t="shared" si="39"/>
        <v>229</v>
      </c>
      <c r="BN36" s="33">
        <f t="shared" si="40"/>
        <v>97.86324786</v>
      </c>
      <c r="BO36" s="32">
        <v>8.0</v>
      </c>
      <c r="BP36" s="32">
        <v>7.0</v>
      </c>
      <c r="BQ36" s="32">
        <v>10.0</v>
      </c>
      <c r="BR36" s="23">
        <f t="shared" ref="BR36:BT36" si="448">(BJ36+BO36)</f>
        <v>84</v>
      </c>
      <c r="BS36" s="23">
        <f t="shared" si="448"/>
        <v>56</v>
      </c>
      <c r="BT36" s="23">
        <f t="shared" si="448"/>
        <v>114</v>
      </c>
      <c r="BU36" s="23">
        <f t="shared" si="42"/>
        <v>254</v>
      </c>
      <c r="BV36" s="33">
        <f t="shared" si="43"/>
        <v>97.31800766</v>
      </c>
      <c r="BW36" s="32">
        <v>7.0</v>
      </c>
      <c r="BX36" s="32">
        <v>8.0</v>
      </c>
      <c r="BY36" s="32">
        <v>10.0</v>
      </c>
      <c r="BZ36" s="23">
        <f t="shared" ref="BZ36:CB36" si="449">(BR36+BW36)</f>
        <v>91</v>
      </c>
      <c r="CA36" s="23">
        <f t="shared" si="449"/>
        <v>64</v>
      </c>
      <c r="CB36" s="23">
        <f t="shared" si="449"/>
        <v>124</v>
      </c>
      <c r="CC36" s="23">
        <f t="shared" si="45"/>
        <v>279</v>
      </c>
      <c r="CD36" s="33">
        <f t="shared" si="46"/>
        <v>97.55244755</v>
      </c>
      <c r="CE36" s="32">
        <v>7.0</v>
      </c>
      <c r="CF36" s="32">
        <v>9.0</v>
      </c>
      <c r="CG36" s="32">
        <v>16.0</v>
      </c>
      <c r="CH36" s="23">
        <f t="shared" ref="CH36:CJ36" si="450">BZ36+CE36</f>
        <v>98</v>
      </c>
      <c r="CI36" s="23">
        <f t="shared" si="450"/>
        <v>73</v>
      </c>
      <c r="CJ36" s="23">
        <f t="shared" si="450"/>
        <v>140</v>
      </c>
      <c r="CK36" s="23">
        <f t="shared" si="48"/>
        <v>311</v>
      </c>
      <c r="CL36" s="33">
        <f t="shared" si="49"/>
        <v>97.49216301</v>
      </c>
      <c r="CM36" s="32">
        <v>11.0</v>
      </c>
      <c r="CN36" s="32">
        <v>4.0</v>
      </c>
      <c r="CO36" s="32">
        <v>16.0</v>
      </c>
      <c r="CP36" s="23">
        <f t="shared" ref="CP36:CR36" si="451">CH36+CM36</f>
        <v>109</v>
      </c>
      <c r="CQ36" s="23">
        <f t="shared" si="451"/>
        <v>77</v>
      </c>
      <c r="CR36" s="23">
        <f t="shared" si="451"/>
        <v>156</v>
      </c>
      <c r="CS36" s="23">
        <f t="shared" si="51"/>
        <v>342</v>
      </c>
      <c r="CT36" s="33">
        <f t="shared" si="52"/>
        <v>97.43589744</v>
      </c>
      <c r="CU36" s="32"/>
      <c r="CV36" s="23"/>
      <c r="CW36" s="23"/>
      <c r="CX36" s="23"/>
      <c r="CY36" s="23"/>
      <c r="DA36" s="32">
        <v>11.0</v>
      </c>
      <c r="DB36" s="32">
        <v>6.0</v>
      </c>
      <c r="DC36" s="32">
        <v>13.0</v>
      </c>
      <c r="DD36" s="23">
        <f t="shared" ref="DD36:DF36" si="452">CP36+DA36</f>
        <v>120</v>
      </c>
      <c r="DE36" s="23">
        <f t="shared" si="452"/>
        <v>83</v>
      </c>
      <c r="DF36" s="23">
        <f t="shared" si="452"/>
        <v>169</v>
      </c>
      <c r="DG36" s="23">
        <f t="shared" si="54"/>
        <v>372</v>
      </c>
      <c r="DH36" s="33">
        <f t="shared" si="55"/>
        <v>97.63779528</v>
      </c>
      <c r="DI36" s="32">
        <v>12.0</v>
      </c>
      <c r="DJ36" s="32">
        <v>5.0</v>
      </c>
      <c r="DK36" s="32">
        <v>15.0</v>
      </c>
      <c r="DL36" s="23">
        <f t="shared" ref="DL36:DN36" si="453">DD36+DI36</f>
        <v>132</v>
      </c>
      <c r="DM36" s="23">
        <f t="shared" si="453"/>
        <v>88</v>
      </c>
      <c r="DN36" s="23">
        <f t="shared" si="453"/>
        <v>184</v>
      </c>
      <c r="DO36" s="23">
        <f t="shared" si="57"/>
        <v>404</v>
      </c>
      <c r="DP36" s="33">
        <f t="shared" si="58"/>
        <v>97.82082324</v>
      </c>
      <c r="DQ36" s="32">
        <v>13.0</v>
      </c>
      <c r="DR36" s="32">
        <v>6.0</v>
      </c>
      <c r="DS36" s="32">
        <v>12.0</v>
      </c>
      <c r="DT36" s="32">
        <f t="shared" ref="DT36:DV36" si="454">DL36+DQ36</f>
        <v>145</v>
      </c>
      <c r="DU36" s="23">
        <f t="shared" si="454"/>
        <v>94</v>
      </c>
      <c r="DV36" s="23">
        <f t="shared" si="454"/>
        <v>196</v>
      </c>
      <c r="DW36" s="23">
        <f t="shared" si="60"/>
        <v>435</v>
      </c>
      <c r="DX36" s="33">
        <f t="shared" si="61"/>
        <v>97.97297297</v>
      </c>
      <c r="DY36" s="32">
        <f t="shared" si="62"/>
        <v>290</v>
      </c>
      <c r="DZ36" s="34">
        <f t="shared" si="63"/>
        <v>97.64309764</v>
      </c>
      <c r="EA36" s="34">
        <f t="shared" si="64"/>
        <v>98.63945578</v>
      </c>
      <c r="EB36" s="23"/>
      <c r="EC36" s="23"/>
      <c r="ED36" s="23"/>
      <c r="EE36" s="23"/>
      <c r="EG36" s="32"/>
      <c r="EH36" s="32"/>
      <c r="EI36" s="32"/>
      <c r="EJ36" s="23"/>
      <c r="EK36" s="23"/>
      <c r="EL36" s="23"/>
      <c r="EM36" s="23"/>
      <c r="EO36" s="32"/>
      <c r="EP36" s="32"/>
      <c r="EQ36" s="32"/>
      <c r="ER36" s="23"/>
      <c r="ES36" s="23"/>
      <c r="ET36" s="23"/>
      <c r="EU36" s="23"/>
    </row>
    <row r="37" ht="15.75" customHeight="1">
      <c r="A37" s="35">
        <v>32.0</v>
      </c>
      <c r="B37" s="36" t="s">
        <v>54</v>
      </c>
      <c r="C37" s="31">
        <v>5.0</v>
      </c>
      <c r="D37" s="31">
        <v>2.0</v>
      </c>
      <c r="E37" s="31">
        <v>9.0</v>
      </c>
      <c r="F37" s="31">
        <f t="shared" si="14"/>
        <v>7</v>
      </c>
      <c r="G37" s="31">
        <v>9.0</v>
      </c>
      <c r="H37" s="31">
        <f t="shared" si="15"/>
        <v>87.5</v>
      </c>
      <c r="I37" s="31">
        <f t="shared" si="16"/>
        <v>100</v>
      </c>
      <c r="J37" s="31">
        <v>10.0</v>
      </c>
      <c r="K37" s="31">
        <v>5.0</v>
      </c>
      <c r="L37" s="31">
        <v>12.0</v>
      </c>
      <c r="M37" s="31">
        <f t="shared" si="17"/>
        <v>17</v>
      </c>
      <c r="N37" s="31">
        <f t="shared" si="18"/>
        <v>7</v>
      </c>
      <c r="O37" s="31">
        <f t="shared" si="19"/>
        <v>21</v>
      </c>
      <c r="P37" s="31">
        <f t="shared" si="20"/>
        <v>45</v>
      </c>
      <c r="Q37" s="31">
        <f t="shared" si="21"/>
        <v>93.75</v>
      </c>
      <c r="R37" s="31"/>
      <c r="S37" s="31">
        <v>8.0</v>
      </c>
      <c r="T37" s="31">
        <v>7.0</v>
      </c>
      <c r="U37" s="31">
        <v>16.0</v>
      </c>
      <c r="V37" s="23">
        <f t="shared" ref="V37:X37" si="455">M37+S37</f>
        <v>25</v>
      </c>
      <c r="W37" s="23">
        <f t="shared" si="455"/>
        <v>14</v>
      </c>
      <c r="X37" s="23">
        <f t="shared" si="455"/>
        <v>37</v>
      </c>
      <c r="Y37" s="23">
        <f t="shared" si="23"/>
        <v>76</v>
      </c>
      <c r="Z37" s="23">
        <f t="shared" si="24"/>
        <v>96.20253165</v>
      </c>
      <c r="AA37" s="31">
        <v>10.0</v>
      </c>
      <c r="AB37" s="31">
        <v>5.0</v>
      </c>
      <c r="AC37" s="31">
        <v>9.0</v>
      </c>
      <c r="AD37" s="23">
        <f t="shared" ref="AD37:AF37" si="456">V37+AA37</f>
        <v>35</v>
      </c>
      <c r="AE37" s="23">
        <f t="shared" si="456"/>
        <v>19</v>
      </c>
      <c r="AF37" s="23">
        <f t="shared" si="456"/>
        <v>46</v>
      </c>
      <c r="AG37" s="31">
        <f t="shared" si="26"/>
        <v>100</v>
      </c>
      <c r="AH37" s="23">
        <f t="shared" si="27"/>
        <v>92.59259259</v>
      </c>
      <c r="AI37" s="23">
        <v>10.0</v>
      </c>
      <c r="AJ37" s="23">
        <v>8.0</v>
      </c>
      <c r="AK37" s="23">
        <v>12.0</v>
      </c>
      <c r="AL37" s="23">
        <f t="shared" ref="AL37:AN37" si="457">AD37+AI37</f>
        <v>45</v>
      </c>
      <c r="AM37" s="23">
        <f t="shared" si="457"/>
        <v>27</v>
      </c>
      <c r="AN37" s="23">
        <f t="shared" si="457"/>
        <v>58</v>
      </c>
      <c r="AO37" s="23">
        <f t="shared" si="29"/>
        <v>130</v>
      </c>
      <c r="AP37" s="23">
        <f t="shared" si="30"/>
        <v>90.27777778</v>
      </c>
      <c r="AQ37" s="23">
        <v>5.0</v>
      </c>
      <c r="AR37" s="23">
        <v>3.0</v>
      </c>
      <c r="AS37" s="23">
        <v>6.0</v>
      </c>
      <c r="AT37" s="23">
        <f t="shared" ref="AT37:AU37" si="458">(AL37+AQ37)</f>
        <v>50</v>
      </c>
      <c r="AU37" s="23">
        <f t="shared" si="458"/>
        <v>30</v>
      </c>
      <c r="AV37" s="23">
        <f t="shared" si="32"/>
        <v>64</v>
      </c>
      <c r="AW37" s="23">
        <f t="shared" si="33"/>
        <v>144</v>
      </c>
      <c r="AX37" s="23">
        <f t="shared" si="34"/>
        <v>87.27272727</v>
      </c>
      <c r="AY37" s="32">
        <v>9.0</v>
      </c>
      <c r="AZ37" s="32">
        <v>8.0</v>
      </c>
      <c r="BA37" s="32">
        <v>10.0</v>
      </c>
      <c r="BB37" s="23">
        <f t="shared" ref="BB37:BD37" si="459">(AT37+AY37)</f>
        <v>59</v>
      </c>
      <c r="BC37" s="23">
        <f t="shared" si="459"/>
        <v>38</v>
      </c>
      <c r="BD37" s="23">
        <f t="shared" si="459"/>
        <v>74</v>
      </c>
      <c r="BE37" s="23">
        <f t="shared" si="36"/>
        <v>171</v>
      </c>
      <c r="BF37" s="33">
        <f t="shared" si="37"/>
        <v>87.69230769</v>
      </c>
      <c r="BG37" s="32">
        <v>11.0</v>
      </c>
      <c r="BH37" s="32">
        <v>8.0</v>
      </c>
      <c r="BI37" s="32">
        <v>13.0</v>
      </c>
      <c r="BJ37" s="23">
        <f t="shared" ref="BJ37:BL37" si="460">(BB37+BG37)</f>
        <v>70</v>
      </c>
      <c r="BK37" s="23">
        <f t="shared" si="460"/>
        <v>46</v>
      </c>
      <c r="BL37" s="23">
        <f t="shared" si="460"/>
        <v>87</v>
      </c>
      <c r="BM37" s="23">
        <f t="shared" si="39"/>
        <v>203</v>
      </c>
      <c r="BN37" s="33">
        <f t="shared" si="40"/>
        <v>86.75213675</v>
      </c>
      <c r="BO37" s="32">
        <v>8.0</v>
      </c>
      <c r="BP37" s="32">
        <v>7.0</v>
      </c>
      <c r="BQ37" s="32">
        <v>10.0</v>
      </c>
      <c r="BR37" s="23">
        <f t="shared" ref="BR37:BT37" si="461">(BJ37+BO37)</f>
        <v>78</v>
      </c>
      <c r="BS37" s="23">
        <f t="shared" si="461"/>
        <v>53</v>
      </c>
      <c r="BT37" s="23">
        <f t="shared" si="461"/>
        <v>97</v>
      </c>
      <c r="BU37" s="23">
        <f t="shared" si="42"/>
        <v>228</v>
      </c>
      <c r="BV37" s="33">
        <f t="shared" si="43"/>
        <v>87.35632184</v>
      </c>
      <c r="BW37" s="32">
        <v>7.0</v>
      </c>
      <c r="BX37" s="32">
        <v>2.0</v>
      </c>
      <c r="BY37" s="32">
        <v>7.0</v>
      </c>
      <c r="BZ37" s="23">
        <f t="shared" ref="BZ37:CB37" si="462">(BR37+BW37)</f>
        <v>85</v>
      </c>
      <c r="CA37" s="23">
        <f t="shared" si="462"/>
        <v>55</v>
      </c>
      <c r="CB37" s="23">
        <f t="shared" si="462"/>
        <v>104</v>
      </c>
      <c r="CC37" s="23">
        <f t="shared" si="45"/>
        <v>244</v>
      </c>
      <c r="CD37" s="33">
        <f t="shared" si="46"/>
        <v>85.31468531</v>
      </c>
      <c r="CE37" s="32">
        <v>8.0</v>
      </c>
      <c r="CF37" s="32">
        <v>8.0</v>
      </c>
      <c r="CG37" s="32">
        <v>14.0</v>
      </c>
      <c r="CH37" s="23">
        <f t="shared" ref="CH37:CJ37" si="463">BZ37+CE37</f>
        <v>93</v>
      </c>
      <c r="CI37" s="23">
        <f t="shared" si="463"/>
        <v>63</v>
      </c>
      <c r="CJ37" s="23">
        <f t="shared" si="463"/>
        <v>118</v>
      </c>
      <c r="CK37" s="23">
        <f t="shared" si="48"/>
        <v>274</v>
      </c>
      <c r="CL37" s="33">
        <f t="shared" si="49"/>
        <v>85.89341693</v>
      </c>
      <c r="CM37" s="32">
        <v>11.0</v>
      </c>
      <c r="CN37" s="32">
        <v>3.0</v>
      </c>
      <c r="CO37" s="32">
        <v>14.0</v>
      </c>
      <c r="CP37" s="23">
        <f t="shared" ref="CP37:CR37" si="464">CH37+CM37</f>
        <v>104</v>
      </c>
      <c r="CQ37" s="23">
        <f t="shared" si="464"/>
        <v>66</v>
      </c>
      <c r="CR37" s="23">
        <f t="shared" si="464"/>
        <v>132</v>
      </c>
      <c r="CS37" s="23">
        <f t="shared" si="51"/>
        <v>302</v>
      </c>
      <c r="CT37" s="33">
        <f t="shared" si="52"/>
        <v>86.03988604</v>
      </c>
      <c r="CU37" s="32"/>
      <c r="CV37" s="23"/>
      <c r="CW37" s="23"/>
      <c r="CX37" s="23"/>
      <c r="CY37" s="23"/>
      <c r="DA37" s="32">
        <v>10.0</v>
      </c>
      <c r="DB37" s="32">
        <v>5.0</v>
      </c>
      <c r="DC37" s="32">
        <v>11.0</v>
      </c>
      <c r="DD37" s="23">
        <f t="shared" ref="DD37:DF37" si="465">CP37+DA37</f>
        <v>114</v>
      </c>
      <c r="DE37" s="23">
        <f t="shared" si="465"/>
        <v>71</v>
      </c>
      <c r="DF37" s="23">
        <f t="shared" si="465"/>
        <v>143</v>
      </c>
      <c r="DG37" s="23">
        <f t="shared" si="54"/>
        <v>328</v>
      </c>
      <c r="DH37" s="33">
        <f t="shared" si="55"/>
        <v>86.08923885</v>
      </c>
      <c r="DI37" s="32">
        <v>12.0</v>
      </c>
      <c r="DJ37" s="32">
        <v>5.0</v>
      </c>
      <c r="DK37" s="32">
        <v>13.0</v>
      </c>
      <c r="DL37" s="23">
        <f t="shared" ref="DL37:DN37" si="466">DD37+DI37</f>
        <v>126</v>
      </c>
      <c r="DM37" s="23">
        <f t="shared" si="466"/>
        <v>76</v>
      </c>
      <c r="DN37" s="23">
        <f t="shared" si="466"/>
        <v>156</v>
      </c>
      <c r="DO37" s="23">
        <f t="shared" si="57"/>
        <v>358</v>
      </c>
      <c r="DP37" s="33">
        <f t="shared" si="58"/>
        <v>86.68280872</v>
      </c>
      <c r="DQ37" s="32">
        <v>12.0</v>
      </c>
      <c r="DR37" s="32">
        <v>5.0</v>
      </c>
      <c r="DS37" s="32">
        <v>12.0</v>
      </c>
      <c r="DT37" s="32">
        <f t="shared" ref="DT37:DV37" si="467">DL37+DQ37</f>
        <v>138</v>
      </c>
      <c r="DU37" s="23">
        <f t="shared" si="467"/>
        <v>81</v>
      </c>
      <c r="DV37" s="23">
        <f t="shared" si="467"/>
        <v>168</v>
      </c>
      <c r="DW37" s="23">
        <f t="shared" si="60"/>
        <v>387</v>
      </c>
      <c r="DX37" s="33">
        <f t="shared" si="61"/>
        <v>87.16216216</v>
      </c>
      <c r="DY37" s="32">
        <f t="shared" si="62"/>
        <v>249</v>
      </c>
      <c r="DZ37" s="34">
        <f t="shared" si="63"/>
        <v>83.83838384</v>
      </c>
      <c r="EA37" s="34">
        <f t="shared" si="64"/>
        <v>93.87755102</v>
      </c>
      <c r="EB37" s="23"/>
      <c r="EC37" s="23"/>
      <c r="ED37" s="23"/>
      <c r="EE37" s="23"/>
      <c r="EG37" s="32"/>
      <c r="EH37" s="32"/>
      <c r="EI37" s="32"/>
      <c r="EJ37" s="23"/>
      <c r="EK37" s="23"/>
      <c r="EL37" s="23"/>
      <c r="EM37" s="23"/>
      <c r="EO37" s="32"/>
      <c r="EP37" s="32"/>
      <c r="EQ37" s="32"/>
      <c r="ER37" s="23"/>
      <c r="ES37" s="23"/>
      <c r="ET37" s="23"/>
      <c r="EU37" s="23"/>
    </row>
    <row r="38" ht="15.75" customHeight="1">
      <c r="A38" s="35">
        <v>33.0</v>
      </c>
      <c r="B38" s="36" t="s">
        <v>55</v>
      </c>
      <c r="C38" s="31">
        <v>5.0</v>
      </c>
      <c r="D38" s="31">
        <v>2.0</v>
      </c>
      <c r="E38" s="31">
        <v>9.0</v>
      </c>
      <c r="F38" s="31">
        <f t="shared" si="14"/>
        <v>7</v>
      </c>
      <c r="G38" s="31">
        <v>8.0</v>
      </c>
      <c r="H38" s="31">
        <f t="shared" si="15"/>
        <v>87.5</v>
      </c>
      <c r="I38" s="31">
        <f t="shared" si="16"/>
        <v>88.88888889</v>
      </c>
      <c r="J38" s="31">
        <v>10.0</v>
      </c>
      <c r="K38" s="31">
        <v>5.0</v>
      </c>
      <c r="L38" s="31">
        <v>14.0</v>
      </c>
      <c r="M38" s="31">
        <f t="shared" si="17"/>
        <v>17</v>
      </c>
      <c r="N38" s="31">
        <f t="shared" si="18"/>
        <v>7</v>
      </c>
      <c r="O38" s="31">
        <f t="shared" si="19"/>
        <v>22</v>
      </c>
      <c r="P38" s="31">
        <f t="shared" si="20"/>
        <v>46</v>
      </c>
      <c r="Q38" s="31">
        <f t="shared" si="21"/>
        <v>95.83333333</v>
      </c>
      <c r="R38" s="31"/>
      <c r="S38" s="31">
        <v>8.0</v>
      </c>
      <c r="T38" s="31">
        <v>6.0</v>
      </c>
      <c r="U38" s="31">
        <v>16.0</v>
      </c>
      <c r="V38" s="23">
        <f t="shared" ref="V38:X38" si="468">M38+S38</f>
        <v>25</v>
      </c>
      <c r="W38" s="23">
        <f t="shared" si="468"/>
        <v>13</v>
      </c>
      <c r="X38" s="23">
        <f t="shared" si="468"/>
        <v>38</v>
      </c>
      <c r="Y38" s="23">
        <f t="shared" si="23"/>
        <v>76</v>
      </c>
      <c r="Z38" s="23">
        <f t="shared" si="24"/>
        <v>96.20253165</v>
      </c>
      <c r="AA38" s="31">
        <v>12.0</v>
      </c>
      <c r="AB38" s="31">
        <v>5.0</v>
      </c>
      <c r="AC38" s="31">
        <v>12.0</v>
      </c>
      <c r="AD38" s="23">
        <f t="shared" ref="AD38:AF38" si="469">V38+AA38</f>
        <v>37</v>
      </c>
      <c r="AE38" s="23">
        <f t="shared" si="469"/>
        <v>18</v>
      </c>
      <c r="AF38" s="23">
        <f t="shared" si="469"/>
        <v>50</v>
      </c>
      <c r="AG38" s="31">
        <f t="shared" si="26"/>
        <v>105</v>
      </c>
      <c r="AH38" s="23">
        <f t="shared" si="27"/>
        <v>97.22222222</v>
      </c>
      <c r="AI38" s="23">
        <v>11.0</v>
      </c>
      <c r="AJ38" s="23">
        <v>9.0</v>
      </c>
      <c r="AK38" s="23">
        <v>14.0</v>
      </c>
      <c r="AL38" s="23">
        <f t="shared" ref="AL38:AN38" si="470">AD38+AI38</f>
        <v>48</v>
      </c>
      <c r="AM38" s="23">
        <f t="shared" si="470"/>
        <v>27</v>
      </c>
      <c r="AN38" s="23">
        <f t="shared" si="470"/>
        <v>64</v>
      </c>
      <c r="AO38" s="23">
        <f t="shared" si="29"/>
        <v>139</v>
      </c>
      <c r="AP38" s="23">
        <f t="shared" si="30"/>
        <v>96.52777778</v>
      </c>
      <c r="AQ38" s="23">
        <v>5.0</v>
      </c>
      <c r="AR38" s="23">
        <v>5.0</v>
      </c>
      <c r="AS38" s="23">
        <v>8.0</v>
      </c>
      <c r="AT38" s="23">
        <f t="shared" ref="AT38:AU38" si="471">(AL38+AQ38)</f>
        <v>53</v>
      </c>
      <c r="AU38" s="23">
        <f t="shared" si="471"/>
        <v>32</v>
      </c>
      <c r="AV38" s="23">
        <f t="shared" si="32"/>
        <v>72</v>
      </c>
      <c r="AW38" s="23">
        <f t="shared" si="33"/>
        <v>157</v>
      </c>
      <c r="AX38" s="23">
        <f t="shared" si="34"/>
        <v>95.15151515</v>
      </c>
      <c r="AY38" s="32">
        <v>9.0</v>
      </c>
      <c r="AZ38" s="32">
        <v>8.0</v>
      </c>
      <c r="BA38" s="32">
        <v>12.0</v>
      </c>
      <c r="BB38" s="23">
        <f t="shared" ref="BB38:BD38" si="472">(AT38+AY38)</f>
        <v>62</v>
      </c>
      <c r="BC38" s="23">
        <f t="shared" si="472"/>
        <v>40</v>
      </c>
      <c r="BD38" s="23">
        <f t="shared" si="472"/>
        <v>84</v>
      </c>
      <c r="BE38" s="23">
        <f t="shared" si="36"/>
        <v>186</v>
      </c>
      <c r="BF38" s="33">
        <f t="shared" si="37"/>
        <v>95.38461538</v>
      </c>
      <c r="BG38" s="32">
        <v>9.0</v>
      </c>
      <c r="BH38" s="32">
        <v>9.0</v>
      </c>
      <c r="BI38" s="32">
        <v>14.0</v>
      </c>
      <c r="BJ38" s="23">
        <f t="shared" ref="BJ38:BL38" si="473">(BB38+BG38)</f>
        <v>71</v>
      </c>
      <c r="BK38" s="23">
        <f t="shared" si="473"/>
        <v>49</v>
      </c>
      <c r="BL38" s="23">
        <f t="shared" si="473"/>
        <v>98</v>
      </c>
      <c r="BM38" s="23">
        <f t="shared" si="39"/>
        <v>218</v>
      </c>
      <c r="BN38" s="33">
        <f t="shared" si="40"/>
        <v>93.16239316</v>
      </c>
      <c r="BO38" s="32">
        <v>6.0</v>
      </c>
      <c r="BP38" s="32">
        <v>6.0</v>
      </c>
      <c r="BQ38" s="32">
        <v>12.0</v>
      </c>
      <c r="BR38" s="23">
        <f t="shared" ref="BR38:BT38" si="474">(BJ38+BO38)</f>
        <v>77</v>
      </c>
      <c r="BS38" s="23">
        <f t="shared" si="474"/>
        <v>55</v>
      </c>
      <c r="BT38" s="23">
        <f t="shared" si="474"/>
        <v>110</v>
      </c>
      <c r="BU38" s="23">
        <f t="shared" si="42"/>
        <v>242</v>
      </c>
      <c r="BV38" s="33">
        <f t="shared" si="43"/>
        <v>92.72030651</v>
      </c>
      <c r="BW38" s="32">
        <v>6.0</v>
      </c>
      <c r="BX38" s="32">
        <v>8.0</v>
      </c>
      <c r="BY38" s="32">
        <v>8.0</v>
      </c>
      <c r="BZ38" s="23">
        <f t="shared" ref="BZ38:CB38" si="475">(BR38+BW38)</f>
        <v>83</v>
      </c>
      <c r="CA38" s="23">
        <f t="shared" si="475"/>
        <v>63</v>
      </c>
      <c r="CB38" s="23">
        <f t="shared" si="475"/>
        <v>118</v>
      </c>
      <c r="CC38" s="23">
        <f t="shared" si="45"/>
        <v>264</v>
      </c>
      <c r="CD38" s="33">
        <f t="shared" si="46"/>
        <v>92.30769231</v>
      </c>
      <c r="CE38" s="32">
        <v>8.0</v>
      </c>
      <c r="CF38" s="32">
        <v>9.0</v>
      </c>
      <c r="CG38" s="32">
        <v>16.0</v>
      </c>
      <c r="CH38" s="23">
        <f t="shared" ref="CH38:CJ38" si="476">BZ38+CE38</f>
        <v>91</v>
      </c>
      <c r="CI38" s="23">
        <f t="shared" si="476"/>
        <v>72</v>
      </c>
      <c r="CJ38" s="23">
        <f t="shared" si="476"/>
        <v>134</v>
      </c>
      <c r="CK38" s="23">
        <f t="shared" si="48"/>
        <v>297</v>
      </c>
      <c r="CL38" s="33">
        <f t="shared" si="49"/>
        <v>93.10344828</v>
      </c>
      <c r="CM38" s="32">
        <v>10.0</v>
      </c>
      <c r="CN38" s="32">
        <v>5.0</v>
      </c>
      <c r="CO38" s="32">
        <v>16.0</v>
      </c>
      <c r="CP38" s="23">
        <f t="shared" ref="CP38:CR38" si="477">CH38+CM38</f>
        <v>101</v>
      </c>
      <c r="CQ38" s="23">
        <f t="shared" si="477"/>
        <v>77</v>
      </c>
      <c r="CR38" s="23">
        <f t="shared" si="477"/>
        <v>150</v>
      </c>
      <c r="CS38" s="23">
        <f t="shared" si="51"/>
        <v>328</v>
      </c>
      <c r="CT38" s="33">
        <f t="shared" si="52"/>
        <v>93.44729345</v>
      </c>
      <c r="CU38" s="32"/>
      <c r="CV38" s="23"/>
      <c r="CW38" s="23"/>
      <c r="CX38" s="23"/>
      <c r="CY38" s="23"/>
      <c r="DA38" s="32">
        <v>11.0</v>
      </c>
      <c r="DB38" s="32">
        <v>6.0</v>
      </c>
      <c r="DC38" s="32">
        <v>13.0</v>
      </c>
      <c r="DD38" s="23">
        <f t="shared" ref="DD38:DF38" si="478">CP38+DA38</f>
        <v>112</v>
      </c>
      <c r="DE38" s="23">
        <f t="shared" si="478"/>
        <v>83</v>
      </c>
      <c r="DF38" s="23">
        <f t="shared" si="478"/>
        <v>163</v>
      </c>
      <c r="DG38" s="23">
        <f t="shared" si="54"/>
        <v>358</v>
      </c>
      <c r="DH38" s="33">
        <f t="shared" si="55"/>
        <v>93.96325459</v>
      </c>
      <c r="DI38" s="32">
        <v>12.0</v>
      </c>
      <c r="DJ38" s="32">
        <v>5.0</v>
      </c>
      <c r="DK38" s="32">
        <v>15.0</v>
      </c>
      <c r="DL38" s="23">
        <f t="shared" ref="DL38:DN38" si="479">DD38+DI38</f>
        <v>124</v>
      </c>
      <c r="DM38" s="23">
        <f t="shared" si="479"/>
        <v>88</v>
      </c>
      <c r="DN38" s="23">
        <f t="shared" si="479"/>
        <v>178</v>
      </c>
      <c r="DO38" s="23">
        <f t="shared" si="57"/>
        <v>390</v>
      </c>
      <c r="DP38" s="33">
        <f t="shared" si="58"/>
        <v>94.43099274</v>
      </c>
      <c r="DQ38" s="32">
        <v>13.0</v>
      </c>
      <c r="DR38" s="32">
        <v>6.0</v>
      </c>
      <c r="DS38" s="32">
        <v>10.0</v>
      </c>
      <c r="DT38" s="32">
        <f t="shared" ref="DT38:DV38" si="480">DL38+DQ38</f>
        <v>137</v>
      </c>
      <c r="DU38" s="23">
        <f t="shared" si="480"/>
        <v>94</v>
      </c>
      <c r="DV38" s="23">
        <f t="shared" si="480"/>
        <v>188</v>
      </c>
      <c r="DW38" s="23">
        <f t="shared" si="60"/>
        <v>419</v>
      </c>
      <c r="DX38" s="33">
        <f t="shared" si="61"/>
        <v>94.36936937</v>
      </c>
      <c r="DY38" s="32">
        <f t="shared" si="62"/>
        <v>282</v>
      </c>
      <c r="DZ38" s="34">
        <f t="shared" si="63"/>
        <v>94.94949495</v>
      </c>
      <c r="EA38" s="34">
        <f t="shared" si="64"/>
        <v>93.19727891</v>
      </c>
      <c r="EB38" s="23"/>
      <c r="EC38" s="23"/>
      <c r="ED38" s="23"/>
      <c r="EE38" s="23"/>
      <c r="EG38" s="32"/>
      <c r="EH38" s="32"/>
      <c r="EI38" s="32"/>
      <c r="EJ38" s="23"/>
      <c r="EK38" s="23"/>
      <c r="EL38" s="23"/>
      <c r="EM38" s="23"/>
      <c r="EO38" s="32"/>
      <c r="EP38" s="32"/>
      <c r="EQ38" s="32"/>
      <c r="ER38" s="23"/>
      <c r="ES38" s="23"/>
      <c r="ET38" s="23"/>
      <c r="EU38" s="23"/>
    </row>
    <row r="39" ht="15.75" customHeight="1">
      <c r="A39" s="35">
        <v>34.0</v>
      </c>
      <c r="B39" s="36" t="s">
        <v>56</v>
      </c>
      <c r="C39" s="31">
        <v>6.0</v>
      </c>
      <c r="D39" s="31">
        <v>2.0</v>
      </c>
      <c r="E39" s="31">
        <v>9.0</v>
      </c>
      <c r="F39" s="31">
        <f t="shared" si="14"/>
        <v>8</v>
      </c>
      <c r="G39" s="31">
        <v>9.0</v>
      </c>
      <c r="H39" s="31">
        <f t="shared" si="15"/>
        <v>100</v>
      </c>
      <c r="I39" s="31">
        <f t="shared" si="16"/>
        <v>100</v>
      </c>
      <c r="J39" s="31">
        <v>10.0</v>
      </c>
      <c r="K39" s="31">
        <v>5.0</v>
      </c>
      <c r="L39" s="31">
        <v>14.0</v>
      </c>
      <c r="M39" s="31">
        <f t="shared" si="17"/>
        <v>18</v>
      </c>
      <c r="N39" s="31">
        <f t="shared" si="18"/>
        <v>7</v>
      </c>
      <c r="O39" s="31">
        <f t="shared" si="19"/>
        <v>23</v>
      </c>
      <c r="P39" s="31">
        <f t="shared" si="20"/>
        <v>48</v>
      </c>
      <c r="Q39" s="31">
        <f t="shared" si="21"/>
        <v>100</v>
      </c>
      <c r="R39" s="31"/>
      <c r="S39" s="31">
        <v>8.0</v>
      </c>
      <c r="T39" s="31">
        <v>7.0</v>
      </c>
      <c r="U39" s="31">
        <v>16.0</v>
      </c>
      <c r="V39" s="23">
        <f t="shared" ref="V39:X39" si="481">M39+S39</f>
        <v>26</v>
      </c>
      <c r="W39" s="23">
        <f t="shared" si="481"/>
        <v>14</v>
      </c>
      <c r="X39" s="23">
        <f t="shared" si="481"/>
        <v>39</v>
      </c>
      <c r="Y39" s="23">
        <f t="shared" si="23"/>
        <v>79</v>
      </c>
      <c r="Z39" s="23">
        <f t="shared" si="24"/>
        <v>100</v>
      </c>
      <c r="AA39" s="31">
        <v>12.0</v>
      </c>
      <c r="AB39" s="31">
        <v>5.0</v>
      </c>
      <c r="AC39" s="31">
        <v>12.0</v>
      </c>
      <c r="AD39" s="23">
        <f t="shared" ref="AD39:AF39" si="482">V39+AA39</f>
        <v>38</v>
      </c>
      <c r="AE39" s="23">
        <f t="shared" si="482"/>
        <v>19</v>
      </c>
      <c r="AF39" s="23">
        <f t="shared" si="482"/>
        <v>51</v>
      </c>
      <c r="AG39" s="31">
        <f t="shared" si="26"/>
        <v>108</v>
      </c>
      <c r="AH39" s="23">
        <f t="shared" si="27"/>
        <v>100</v>
      </c>
      <c r="AI39" s="23">
        <v>11.0</v>
      </c>
      <c r="AJ39" s="23">
        <v>9.0</v>
      </c>
      <c r="AK39" s="23">
        <v>16.0</v>
      </c>
      <c r="AL39" s="23">
        <f t="shared" ref="AL39:AN39" si="483">AD39+AI39</f>
        <v>49</v>
      </c>
      <c r="AM39" s="23">
        <f t="shared" si="483"/>
        <v>28</v>
      </c>
      <c r="AN39" s="23">
        <f t="shared" si="483"/>
        <v>67</v>
      </c>
      <c r="AO39" s="23">
        <f t="shared" si="29"/>
        <v>144</v>
      </c>
      <c r="AP39" s="23">
        <f t="shared" si="30"/>
        <v>100</v>
      </c>
      <c r="AQ39" s="23">
        <v>6.0</v>
      </c>
      <c r="AR39" s="23">
        <v>5.0</v>
      </c>
      <c r="AS39" s="23">
        <v>10.0</v>
      </c>
      <c r="AT39" s="23">
        <f t="shared" ref="AT39:AU39" si="484">(AL39+AQ39)</f>
        <v>55</v>
      </c>
      <c r="AU39" s="23">
        <f t="shared" si="484"/>
        <v>33</v>
      </c>
      <c r="AV39" s="23">
        <f t="shared" si="32"/>
        <v>77</v>
      </c>
      <c r="AW39" s="23">
        <f t="shared" si="33"/>
        <v>165</v>
      </c>
      <c r="AX39" s="23">
        <f t="shared" si="34"/>
        <v>100</v>
      </c>
      <c r="AY39" s="32">
        <v>10.0</v>
      </c>
      <c r="AZ39" s="32">
        <v>7.0</v>
      </c>
      <c r="BA39" s="32">
        <v>12.0</v>
      </c>
      <c r="BB39" s="23">
        <f t="shared" ref="BB39:BD39" si="485">(AT39+AY39)</f>
        <v>65</v>
      </c>
      <c r="BC39" s="23">
        <f t="shared" si="485"/>
        <v>40</v>
      </c>
      <c r="BD39" s="23">
        <f t="shared" si="485"/>
        <v>89</v>
      </c>
      <c r="BE39" s="23">
        <f t="shared" si="36"/>
        <v>194</v>
      </c>
      <c r="BF39" s="33">
        <f t="shared" si="37"/>
        <v>99.48717949</v>
      </c>
      <c r="BG39" s="32">
        <v>12.0</v>
      </c>
      <c r="BH39" s="32">
        <v>9.0</v>
      </c>
      <c r="BI39" s="32">
        <v>17.0</v>
      </c>
      <c r="BJ39" s="23">
        <f t="shared" ref="BJ39:BL39" si="486">(BB39+BG39)</f>
        <v>77</v>
      </c>
      <c r="BK39" s="23">
        <f t="shared" si="486"/>
        <v>49</v>
      </c>
      <c r="BL39" s="23">
        <f t="shared" si="486"/>
        <v>106</v>
      </c>
      <c r="BM39" s="23">
        <f t="shared" si="39"/>
        <v>232</v>
      </c>
      <c r="BN39" s="33">
        <f t="shared" si="40"/>
        <v>99.14529915</v>
      </c>
      <c r="BO39" s="32">
        <v>8.0</v>
      </c>
      <c r="BP39" s="32">
        <v>7.0</v>
      </c>
      <c r="BQ39" s="32">
        <v>12.0</v>
      </c>
      <c r="BR39" s="23">
        <f t="shared" ref="BR39:BT39" si="487">(BJ39+BO39)</f>
        <v>85</v>
      </c>
      <c r="BS39" s="23">
        <f t="shared" si="487"/>
        <v>56</v>
      </c>
      <c r="BT39" s="23">
        <f t="shared" si="487"/>
        <v>118</v>
      </c>
      <c r="BU39" s="23">
        <f t="shared" si="42"/>
        <v>259</v>
      </c>
      <c r="BV39" s="33">
        <f t="shared" si="43"/>
        <v>99.23371648</v>
      </c>
      <c r="BW39" s="32">
        <v>7.0</v>
      </c>
      <c r="BX39" s="32">
        <v>8.0</v>
      </c>
      <c r="BY39" s="32">
        <v>7.0</v>
      </c>
      <c r="BZ39" s="23">
        <f t="shared" ref="BZ39:CB39" si="488">(BR39+BW39)</f>
        <v>92</v>
      </c>
      <c r="CA39" s="23">
        <f t="shared" si="488"/>
        <v>64</v>
      </c>
      <c r="CB39" s="23">
        <f t="shared" si="488"/>
        <v>125</v>
      </c>
      <c r="CC39" s="23">
        <f t="shared" si="45"/>
        <v>281</v>
      </c>
      <c r="CD39" s="33">
        <f t="shared" si="46"/>
        <v>98.25174825</v>
      </c>
      <c r="CE39" s="32">
        <v>8.0</v>
      </c>
      <c r="CF39" s="32">
        <v>9.0</v>
      </c>
      <c r="CG39" s="32">
        <v>16.0</v>
      </c>
      <c r="CH39" s="23">
        <f t="shared" ref="CH39:CJ39" si="489">BZ39+CE39</f>
        <v>100</v>
      </c>
      <c r="CI39" s="23">
        <f t="shared" si="489"/>
        <v>73</v>
      </c>
      <c r="CJ39" s="23">
        <f t="shared" si="489"/>
        <v>141</v>
      </c>
      <c r="CK39" s="23">
        <f t="shared" si="48"/>
        <v>314</v>
      </c>
      <c r="CL39" s="33">
        <f t="shared" si="49"/>
        <v>98.43260188</v>
      </c>
      <c r="CM39" s="32">
        <v>11.0</v>
      </c>
      <c r="CN39" s="32">
        <v>5.0</v>
      </c>
      <c r="CO39" s="32">
        <v>16.0</v>
      </c>
      <c r="CP39" s="23">
        <f t="shared" ref="CP39:CR39" si="490">CH39+CM39</f>
        <v>111</v>
      </c>
      <c r="CQ39" s="23">
        <f t="shared" si="490"/>
        <v>78</v>
      </c>
      <c r="CR39" s="23">
        <f t="shared" si="490"/>
        <v>157</v>
      </c>
      <c r="CS39" s="23">
        <f t="shared" si="51"/>
        <v>346</v>
      </c>
      <c r="CT39" s="33">
        <f t="shared" si="52"/>
        <v>98.57549858</v>
      </c>
      <c r="CU39" s="32"/>
      <c r="CV39" s="23"/>
      <c r="CW39" s="23"/>
      <c r="CX39" s="23"/>
      <c r="CY39" s="23"/>
      <c r="DA39" s="32">
        <v>11.0</v>
      </c>
      <c r="DB39" s="32">
        <v>6.0</v>
      </c>
      <c r="DC39" s="32">
        <v>13.0</v>
      </c>
      <c r="DD39" s="23">
        <f t="shared" ref="DD39:DF39" si="491">CP39+DA39</f>
        <v>122</v>
      </c>
      <c r="DE39" s="23">
        <f t="shared" si="491"/>
        <v>84</v>
      </c>
      <c r="DF39" s="23">
        <f t="shared" si="491"/>
        <v>170</v>
      </c>
      <c r="DG39" s="23">
        <f t="shared" si="54"/>
        <v>376</v>
      </c>
      <c r="DH39" s="33">
        <f t="shared" si="55"/>
        <v>98.68766404</v>
      </c>
      <c r="DI39" s="32">
        <v>12.0</v>
      </c>
      <c r="DJ39" s="32">
        <v>5.0</v>
      </c>
      <c r="DK39" s="32">
        <v>15.0</v>
      </c>
      <c r="DL39" s="23">
        <f t="shared" ref="DL39:DN39" si="492">DD39+DI39</f>
        <v>134</v>
      </c>
      <c r="DM39" s="23">
        <f t="shared" si="492"/>
        <v>89</v>
      </c>
      <c r="DN39" s="23">
        <f t="shared" si="492"/>
        <v>185</v>
      </c>
      <c r="DO39" s="23">
        <f t="shared" si="57"/>
        <v>408</v>
      </c>
      <c r="DP39" s="33">
        <f t="shared" si="58"/>
        <v>98.78934625</v>
      </c>
      <c r="DQ39" s="32">
        <v>13.0</v>
      </c>
      <c r="DR39" s="32">
        <v>6.0</v>
      </c>
      <c r="DS39" s="32">
        <v>12.0</v>
      </c>
      <c r="DT39" s="32">
        <f t="shared" ref="DT39:DV39" si="493">DL39+DQ39</f>
        <v>147</v>
      </c>
      <c r="DU39" s="23">
        <f t="shared" si="493"/>
        <v>95</v>
      </c>
      <c r="DV39" s="23">
        <f t="shared" si="493"/>
        <v>197</v>
      </c>
      <c r="DW39" s="23">
        <f t="shared" si="60"/>
        <v>439</v>
      </c>
      <c r="DX39" s="33">
        <f t="shared" si="61"/>
        <v>98.87387387</v>
      </c>
      <c r="DY39" s="32">
        <f t="shared" si="62"/>
        <v>292</v>
      </c>
      <c r="DZ39" s="34">
        <f t="shared" si="63"/>
        <v>98.31649832</v>
      </c>
      <c r="EA39" s="34">
        <f t="shared" si="64"/>
        <v>100</v>
      </c>
      <c r="EB39" s="23"/>
      <c r="EC39" s="23"/>
      <c r="ED39" s="23"/>
      <c r="EE39" s="23"/>
      <c r="EG39" s="32"/>
      <c r="EH39" s="32"/>
      <c r="EI39" s="32"/>
      <c r="EJ39" s="23"/>
      <c r="EK39" s="23"/>
      <c r="EL39" s="23"/>
      <c r="EM39" s="23"/>
      <c r="EO39" s="32"/>
      <c r="EP39" s="32"/>
      <c r="EQ39" s="32"/>
      <c r="ER39" s="23"/>
      <c r="ES39" s="23"/>
      <c r="ET39" s="23"/>
      <c r="EU39" s="23"/>
    </row>
    <row r="40" ht="15.75" customHeight="1">
      <c r="A40" s="35">
        <v>35.0</v>
      </c>
      <c r="B40" s="36" t="s">
        <v>57</v>
      </c>
      <c r="C40" s="31">
        <v>6.0</v>
      </c>
      <c r="D40" s="31">
        <v>2.0</v>
      </c>
      <c r="E40" s="31">
        <v>9.0</v>
      </c>
      <c r="F40" s="31">
        <f t="shared" si="14"/>
        <v>8</v>
      </c>
      <c r="G40" s="31">
        <v>9.0</v>
      </c>
      <c r="H40" s="31">
        <f t="shared" si="15"/>
        <v>100</v>
      </c>
      <c r="I40" s="31">
        <f t="shared" si="16"/>
        <v>100</v>
      </c>
      <c r="J40" s="31">
        <v>9.0</v>
      </c>
      <c r="K40" s="31">
        <v>4.0</v>
      </c>
      <c r="L40" s="31">
        <v>12.0</v>
      </c>
      <c r="M40" s="31">
        <f t="shared" si="17"/>
        <v>17</v>
      </c>
      <c r="N40" s="31">
        <f t="shared" si="18"/>
        <v>6</v>
      </c>
      <c r="O40" s="31">
        <f t="shared" si="19"/>
        <v>21</v>
      </c>
      <c r="P40" s="31">
        <f t="shared" si="20"/>
        <v>44</v>
      </c>
      <c r="Q40" s="31">
        <f t="shared" si="21"/>
        <v>91.66666667</v>
      </c>
      <c r="R40" s="31"/>
      <c r="S40" s="31">
        <v>8.0</v>
      </c>
      <c r="T40" s="31">
        <v>7.0</v>
      </c>
      <c r="U40" s="31">
        <v>16.0</v>
      </c>
      <c r="V40" s="23">
        <f t="shared" ref="V40:X40" si="494">M40+S40</f>
        <v>25</v>
      </c>
      <c r="W40" s="23">
        <f t="shared" si="494"/>
        <v>13</v>
      </c>
      <c r="X40" s="23">
        <f t="shared" si="494"/>
        <v>37</v>
      </c>
      <c r="Y40" s="23">
        <f t="shared" si="23"/>
        <v>75</v>
      </c>
      <c r="Z40" s="23">
        <f t="shared" si="24"/>
        <v>94.93670886</v>
      </c>
      <c r="AA40" s="31">
        <v>12.0</v>
      </c>
      <c r="AB40" s="31">
        <v>5.0</v>
      </c>
      <c r="AC40" s="31">
        <v>12.0</v>
      </c>
      <c r="AD40" s="23">
        <f t="shared" ref="AD40:AF40" si="495">V40+AA40</f>
        <v>37</v>
      </c>
      <c r="AE40" s="23">
        <f t="shared" si="495"/>
        <v>18</v>
      </c>
      <c r="AF40" s="23">
        <f t="shared" si="495"/>
        <v>49</v>
      </c>
      <c r="AG40" s="31">
        <f t="shared" si="26"/>
        <v>104</v>
      </c>
      <c r="AH40" s="23">
        <f t="shared" si="27"/>
        <v>96.2962963</v>
      </c>
      <c r="AI40" s="23">
        <v>11.0</v>
      </c>
      <c r="AJ40" s="23">
        <v>9.0</v>
      </c>
      <c r="AK40" s="23">
        <v>14.0</v>
      </c>
      <c r="AL40" s="23">
        <f t="shared" ref="AL40:AN40" si="496">AD40+AI40</f>
        <v>48</v>
      </c>
      <c r="AM40" s="23">
        <f t="shared" si="496"/>
        <v>27</v>
      </c>
      <c r="AN40" s="23">
        <f t="shared" si="496"/>
        <v>63</v>
      </c>
      <c r="AO40" s="23">
        <f t="shared" si="29"/>
        <v>138</v>
      </c>
      <c r="AP40" s="23">
        <f t="shared" si="30"/>
        <v>95.83333333</v>
      </c>
      <c r="AQ40" s="23">
        <v>6.0</v>
      </c>
      <c r="AR40" s="23">
        <v>5.0</v>
      </c>
      <c r="AS40" s="23">
        <v>8.0</v>
      </c>
      <c r="AT40" s="23">
        <f t="shared" ref="AT40:AU40" si="497">(AL40+AQ40)</f>
        <v>54</v>
      </c>
      <c r="AU40" s="23">
        <f t="shared" si="497"/>
        <v>32</v>
      </c>
      <c r="AV40" s="23">
        <f t="shared" si="32"/>
        <v>71</v>
      </c>
      <c r="AW40" s="23">
        <f t="shared" si="33"/>
        <v>157</v>
      </c>
      <c r="AX40" s="23">
        <f t="shared" si="34"/>
        <v>95.15151515</v>
      </c>
      <c r="AY40" s="32">
        <v>10.0</v>
      </c>
      <c r="AZ40" s="32">
        <v>8.0</v>
      </c>
      <c r="BA40" s="32">
        <v>12.0</v>
      </c>
      <c r="BB40" s="23">
        <f t="shared" ref="BB40:BD40" si="498">(AT40+AY40)</f>
        <v>64</v>
      </c>
      <c r="BC40" s="23">
        <f t="shared" si="498"/>
        <v>40</v>
      </c>
      <c r="BD40" s="23">
        <f t="shared" si="498"/>
        <v>83</v>
      </c>
      <c r="BE40" s="23">
        <f t="shared" si="36"/>
        <v>187</v>
      </c>
      <c r="BF40" s="33">
        <f t="shared" si="37"/>
        <v>95.8974359</v>
      </c>
      <c r="BG40" s="32">
        <v>12.0</v>
      </c>
      <c r="BH40" s="32">
        <v>9.0</v>
      </c>
      <c r="BI40" s="32">
        <v>17.0</v>
      </c>
      <c r="BJ40" s="23">
        <f t="shared" ref="BJ40:BL40" si="499">(BB40+BG40)</f>
        <v>76</v>
      </c>
      <c r="BK40" s="23">
        <f t="shared" si="499"/>
        <v>49</v>
      </c>
      <c r="BL40" s="23">
        <f t="shared" si="499"/>
        <v>100</v>
      </c>
      <c r="BM40" s="23">
        <f t="shared" si="39"/>
        <v>225</v>
      </c>
      <c r="BN40" s="33">
        <f t="shared" si="40"/>
        <v>96.15384615</v>
      </c>
      <c r="BO40" s="32">
        <v>6.0</v>
      </c>
      <c r="BP40" s="32">
        <v>6.0</v>
      </c>
      <c r="BQ40" s="32">
        <v>10.0</v>
      </c>
      <c r="BR40" s="23">
        <f t="shared" ref="BR40:BT40" si="500">(BJ40+BO40)</f>
        <v>82</v>
      </c>
      <c r="BS40" s="23">
        <f t="shared" si="500"/>
        <v>55</v>
      </c>
      <c r="BT40" s="23">
        <f t="shared" si="500"/>
        <v>110</v>
      </c>
      <c r="BU40" s="23">
        <f t="shared" si="42"/>
        <v>247</v>
      </c>
      <c r="BV40" s="33">
        <f t="shared" si="43"/>
        <v>94.63601533</v>
      </c>
      <c r="BW40" s="32">
        <v>6.0</v>
      </c>
      <c r="BX40" s="32">
        <v>8.0</v>
      </c>
      <c r="BY40" s="32">
        <v>10.0</v>
      </c>
      <c r="BZ40" s="23">
        <f t="shared" ref="BZ40:CB40" si="501">(BR40+BW40)</f>
        <v>88</v>
      </c>
      <c r="CA40" s="23">
        <f t="shared" si="501"/>
        <v>63</v>
      </c>
      <c r="CB40" s="23">
        <f t="shared" si="501"/>
        <v>120</v>
      </c>
      <c r="CC40" s="23">
        <f t="shared" si="45"/>
        <v>271</v>
      </c>
      <c r="CD40" s="33">
        <f t="shared" si="46"/>
        <v>94.75524476</v>
      </c>
      <c r="CE40" s="32">
        <v>6.0</v>
      </c>
      <c r="CF40" s="32">
        <v>7.0</v>
      </c>
      <c r="CG40" s="32">
        <v>16.0</v>
      </c>
      <c r="CH40" s="23">
        <f t="shared" ref="CH40:CJ40" si="502">BZ40+CE40</f>
        <v>94</v>
      </c>
      <c r="CI40" s="23">
        <f t="shared" si="502"/>
        <v>70</v>
      </c>
      <c r="CJ40" s="23">
        <f t="shared" si="502"/>
        <v>136</v>
      </c>
      <c r="CK40" s="23">
        <f t="shared" si="48"/>
        <v>300</v>
      </c>
      <c r="CL40" s="33">
        <f t="shared" si="49"/>
        <v>94.04388715</v>
      </c>
      <c r="CM40" s="32">
        <v>10.0</v>
      </c>
      <c r="CN40" s="32">
        <v>5.0</v>
      </c>
      <c r="CO40" s="32">
        <v>16.0</v>
      </c>
      <c r="CP40" s="23">
        <f t="shared" ref="CP40:CR40" si="503">CH40+CM40</f>
        <v>104</v>
      </c>
      <c r="CQ40" s="23">
        <f t="shared" si="503"/>
        <v>75</v>
      </c>
      <c r="CR40" s="23">
        <f t="shared" si="503"/>
        <v>152</v>
      </c>
      <c r="CS40" s="23">
        <f t="shared" si="51"/>
        <v>331</v>
      </c>
      <c r="CT40" s="33">
        <f t="shared" si="52"/>
        <v>94.3019943</v>
      </c>
      <c r="CU40" s="32"/>
      <c r="CV40" s="23"/>
      <c r="CW40" s="23"/>
      <c r="CX40" s="23"/>
      <c r="CY40" s="23"/>
      <c r="DA40" s="32">
        <v>11.0</v>
      </c>
      <c r="DB40" s="32">
        <v>6.0</v>
      </c>
      <c r="DC40" s="32">
        <v>10.0</v>
      </c>
      <c r="DD40" s="23">
        <f t="shared" ref="DD40:DF40" si="504">CP40+DA40</f>
        <v>115</v>
      </c>
      <c r="DE40" s="23">
        <f t="shared" si="504"/>
        <v>81</v>
      </c>
      <c r="DF40" s="23">
        <f t="shared" si="504"/>
        <v>162</v>
      </c>
      <c r="DG40" s="23">
        <f t="shared" si="54"/>
        <v>358</v>
      </c>
      <c r="DH40" s="33">
        <f t="shared" si="55"/>
        <v>93.96325459</v>
      </c>
      <c r="DI40" s="32">
        <v>10.0</v>
      </c>
      <c r="DJ40" s="32">
        <v>5.0</v>
      </c>
      <c r="DK40" s="32">
        <v>13.0</v>
      </c>
      <c r="DL40" s="23">
        <f t="shared" ref="DL40:DN40" si="505">DD40+DI40</f>
        <v>125</v>
      </c>
      <c r="DM40" s="23">
        <f t="shared" si="505"/>
        <v>86</v>
      </c>
      <c r="DN40" s="23">
        <f t="shared" si="505"/>
        <v>175</v>
      </c>
      <c r="DO40" s="23">
        <f t="shared" si="57"/>
        <v>386</v>
      </c>
      <c r="DP40" s="33">
        <f t="shared" si="58"/>
        <v>93.46246973</v>
      </c>
      <c r="DQ40" s="32">
        <v>12.0</v>
      </c>
      <c r="DR40" s="32">
        <v>6.0</v>
      </c>
      <c r="DS40" s="32">
        <v>12.0</v>
      </c>
      <c r="DT40" s="32">
        <f t="shared" ref="DT40:DV40" si="506">DL40+DQ40</f>
        <v>137</v>
      </c>
      <c r="DU40" s="23">
        <f t="shared" si="506"/>
        <v>92</v>
      </c>
      <c r="DV40" s="23">
        <f t="shared" si="506"/>
        <v>187</v>
      </c>
      <c r="DW40" s="23">
        <f t="shared" si="60"/>
        <v>416</v>
      </c>
      <c r="DX40" s="33">
        <f t="shared" si="61"/>
        <v>93.69369369</v>
      </c>
      <c r="DY40" s="32">
        <f t="shared" si="62"/>
        <v>279</v>
      </c>
      <c r="DZ40" s="34">
        <f t="shared" si="63"/>
        <v>93.93939394</v>
      </c>
      <c r="EA40" s="34">
        <f t="shared" si="64"/>
        <v>93.19727891</v>
      </c>
      <c r="EB40" s="23"/>
      <c r="EC40" s="23"/>
      <c r="ED40" s="23"/>
      <c r="EE40" s="23"/>
      <c r="EG40" s="32"/>
      <c r="EH40" s="32"/>
      <c r="EI40" s="32"/>
      <c r="EJ40" s="23"/>
      <c r="EK40" s="23"/>
      <c r="EL40" s="23"/>
      <c r="EM40" s="23"/>
      <c r="EO40" s="32"/>
      <c r="EP40" s="32"/>
      <c r="EQ40" s="32"/>
      <c r="ER40" s="23"/>
      <c r="ES40" s="23"/>
      <c r="ET40" s="23"/>
      <c r="EU40" s="23"/>
    </row>
    <row r="41" ht="15.75" customHeight="1">
      <c r="A41" s="35">
        <v>36.0</v>
      </c>
      <c r="B41" s="36" t="s">
        <v>58</v>
      </c>
      <c r="C41" s="31">
        <v>5.0</v>
      </c>
      <c r="D41" s="31">
        <v>2.0</v>
      </c>
      <c r="E41" s="31">
        <v>9.0</v>
      </c>
      <c r="F41" s="31">
        <f t="shared" si="14"/>
        <v>7</v>
      </c>
      <c r="G41" s="31">
        <v>9.0</v>
      </c>
      <c r="H41" s="31">
        <f t="shared" si="15"/>
        <v>87.5</v>
      </c>
      <c r="I41" s="31">
        <f t="shared" si="16"/>
        <v>100</v>
      </c>
      <c r="J41" s="31">
        <v>10.0</v>
      </c>
      <c r="K41" s="31">
        <v>5.0</v>
      </c>
      <c r="L41" s="31">
        <v>14.0</v>
      </c>
      <c r="M41" s="31">
        <f t="shared" si="17"/>
        <v>17</v>
      </c>
      <c r="N41" s="31">
        <f t="shared" si="18"/>
        <v>7</v>
      </c>
      <c r="O41" s="31">
        <f t="shared" si="19"/>
        <v>23</v>
      </c>
      <c r="P41" s="31">
        <f t="shared" si="20"/>
        <v>47</v>
      </c>
      <c r="Q41" s="31">
        <f t="shared" si="21"/>
        <v>97.91666667</v>
      </c>
      <c r="R41" s="31"/>
      <c r="S41" s="31">
        <v>8.0</v>
      </c>
      <c r="T41" s="31">
        <v>7.0</v>
      </c>
      <c r="U41" s="31">
        <v>16.0</v>
      </c>
      <c r="V41" s="23">
        <f t="shared" ref="V41:X41" si="507">M41+S41</f>
        <v>25</v>
      </c>
      <c r="W41" s="23">
        <f t="shared" si="507"/>
        <v>14</v>
      </c>
      <c r="X41" s="23">
        <f t="shared" si="507"/>
        <v>39</v>
      </c>
      <c r="Y41" s="23">
        <f t="shared" si="23"/>
        <v>78</v>
      </c>
      <c r="Z41" s="23">
        <f t="shared" si="24"/>
        <v>98.73417722</v>
      </c>
      <c r="AA41" s="31">
        <v>11.0</v>
      </c>
      <c r="AB41" s="31">
        <v>5.0</v>
      </c>
      <c r="AC41" s="31">
        <v>12.0</v>
      </c>
      <c r="AD41" s="23">
        <f t="shared" ref="AD41:AF41" si="508">V41+AA41</f>
        <v>36</v>
      </c>
      <c r="AE41" s="23">
        <f t="shared" si="508"/>
        <v>19</v>
      </c>
      <c r="AF41" s="23">
        <f t="shared" si="508"/>
        <v>51</v>
      </c>
      <c r="AG41" s="31">
        <f t="shared" si="26"/>
        <v>106</v>
      </c>
      <c r="AH41" s="23">
        <f t="shared" si="27"/>
        <v>98.14814815</v>
      </c>
      <c r="AI41" s="23">
        <v>9.0</v>
      </c>
      <c r="AJ41" s="23">
        <v>9.0</v>
      </c>
      <c r="AK41" s="23">
        <v>14.0</v>
      </c>
      <c r="AL41" s="23">
        <f t="shared" ref="AL41:AN41" si="509">AD41+AI41</f>
        <v>45</v>
      </c>
      <c r="AM41" s="23">
        <f t="shared" si="509"/>
        <v>28</v>
      </c>
      <c r="AN41" s="23">
        <f t="shared" si="509"/>
        <v>65</v>
      </c>
      <c r="AO41" s="23">
        <f t="shared" si="29"/>
        <v>138</v>
      </c>
      <c r="AP41" s="23">
        <f t="shared" si="30"/>
        <v>95.83333333</v>
      </c>
      <c r="AQ41" s="23">
        <v>5.0</v>
      </c>
      <c r="AR41" s="23">
        <v>2.0</v>
      </c>
      <c r="AS41" s="23">
        <v>6.0</v>
      </c>
      <c r="AT41" s="23">
        <f t="shared" ref="AT41:AU41" si="510">(AL41+AQ41)</f>
        <v>50</v>
      </c>
      <c r="AU41" s="23">
        <f t="shared" si="510"/>
        <v>30</v>
      </c>
      <c r="AV41" s="23">
        <f t="shared" si="32"/>
        <v>71</v>
      </c>
      <c r="AW41" s="23">
        <f t="shared" si="33"/>
        <v>151</v>
      </c>
      <c r="AX41" s="23">
        <f t="shared" si="34"/>
        <v>91.51515152</v>
      </c>
      <c r="AY41" s="32">
        <v>10.0</v>
      </c>
      <c r="AZ41" s="32">
        <v>7.0</v>
      </c>
      <c r="BA41" s="32">
        <v>12.0</v>
      </c>
      <c r="BB41" s="23">
        <f t="shared" ref="BB41:BD41" si="511">(AT41+AY41)</f>
        <v>60</v>
      </c>
      <c r="BC41" s="23">
        <f t="shared" si="511"/>
        <v>37</v>
      </c>
      <c r="BD41" s="23">
        <f t="shared" si="511"/>
        <v>83</v>
      </c>
      <c r="BE41" s="23">
        <f t="shared" si="36"/>
        <v>180</v>
      </c>
      <c r="BF41" s="33">
        <f t="shared" si="37"/>
        <v>92.30769231</v>
      </c>
      <c r="BG41" s="32">
        <v>12.0</v>
      </c>
      <c r="BH41" s="32">
        <v>10.0</v>
      </c>
      <c r="BI41" s="32">
        <v>15.0</v>
      </c>
      <c r="BJ41" s="23">
        <f t="shared" ref="BJ41:BL41" si="512">(BB41+BG41)</f>
        <v>72</v>
      </c>
      <c r="BK41" s="23">
        <f t="shared" si="512"/>
        <v>47</v>
      </c>
      <c r="BL41" s="23">
        <f t="shared" si="512"/>
        <v>98</v>
      </c>
      <c r="BM41" s="23">
        <f t="shared" si="39"/>
        <v>217</v>
      </c>
      <c r="BN41" s="33">
        <f t="shared" si="40"/>
        <v>92.73504274</v>
      </c>
      <c r="BO41" s="32">
        <v>8.0</v>
      </c>
      <c r="BP41" s="32">
        <v>7.0</v>
      </c>
      <c r="BQ41" s="32">
        <v>12.0</v>
      </c>
      <c r="BR41" s="23">
        <f t="shared" ref="BR41:BT41" si="513">(BJ41+BO41)</f>
        <v>80</v>
      </c>
      <c r="BS41" s="23">
        <f t="shared" si="513"/>
        <v>54</v>
      </c>
      <c r="BT41" s="23">
        <f t="shared" si="513"/>
        <v>110</v>
      </c>
      <c r="BU41" s="23">
        <f t="shared" si="42"/>
        <v>244</v>
      </c>
      <c r="BV41" s="33">
        <f t="shared" si="43"/>
        <v>93.48659004</v>
      </c>
      <c r="BW41" s="32">
        <v>6.0</v>
      </c>
      <c r="BX41" s="32">
        <v>8.0</v>
      </c>
      <c r="BY41" s="32">
        <v>10.0</v>
      </c>
      <c r="BZ41" s="23">
        <f t="shared" ref="BZ41:CB41" si="514">(BR41+BW41)</f>
        <v>86</v>
      </c>
      <c r="CA41" s="23">
        <f t="shared" si="514"/>
        <v>62</v>
      </c>
      <c r="CB41" s="23">
        <f t="shared" si="514"/>
        <v>120</v>
      </c>
      <c r="CC41" s="23">
        <f t="shared" si="45"/>
        <v>268</v>
      </c>
      <c r="CD41" s="33">
        <f t="shared" si="46"/>
        <v>93.70629371</v>
      </c>
      <c r="CE41" s="32">
        <v>7.0</v>
      </c>
      <c r="CF41" s="32">
        <v>9.0</v>
      </c>
      <c r="CG41" s="32">
        <v>14.0</v>
      </c>
      <c r="CH41" s="23">
        <f t="shared" ref="CH41:CJ41" si="515">BZ41+CE41</f>
        <v>93</v>
      </c>
      <c r="CI41" s="23">
        <f t="shared" si="515"/>
        <v>71</v>
      </c>
      <c r="CJ41" s="23">
        <f t="shared" si="515"/>
        <v>134</v>
      </c>
      <c r="CK41" s="23">
        <f t="shared" si="48"/>
        <v>298</v>
      </c>
      <c r="CL41" s="33">
        <f t="shared" si="49"/>
        <v>93.4169279</v>
      </c>
      <c r="CM41" s="32">
        <v>11.0</v>
      </c>
      <c r="CN41" s="32">
        <v>5.0</v>
      </c>
      <c r="CO41" s="32">
        <v>16.0</v>
      </c>
      <c r="CP41" s="23">
        <f t="shared" ref="CP41:CR41" si="516">CH41+CM41</f>
        <v>104</v>
      </c>
      <c r="CQ41" s="23">
        <f t="shared" si="516"/>
        <v>76</v>
      </c>
      <c r="CR41" s="23">
        <f t="shared" si="516"/>
        <v>150</v>
      </c>
      <c r="CS41" s="23">
        <f t="shared" si="51"/>
        <v>330</v>
      </c>
      <c r="CT41" s="33">
        <f t="shared" si="52"/>
        <v>94.01709402</v>
      </c>
      <c r="CU41" s="32"/>
      <c r="CV41" s="23"/>
      <c r="CW41" s="23"/>
      <c r="CX41" s="23"/>
      <c r="CY41" s="23"/>
      <c r="DA41" s="32">
        <v>11.0</v>
      </c>
      <c r="DB41" s="32">
        <v>5.0</v>
      </c>
      <c r="DC41" s="32">
        <v>10.0</v>
      </c>
      <c r="DD41" s="23">
        <f t="shared" ref="DD41:DF41" si="517">CP41+DA41</f>
        <v>115</v>
      </c>
      <c r="DE41" s="23">
        <f t="shared" si="517"/>
        <v>81</v>
      </c>
      <c r="DF41" s="23">
        <f t="shared" si="517"/>
        <v>160</v>
      </c>
      <c r="DG41" s="23">
        <f t="shared" si="54"/>
        <v>356</v>
      </c>
      <c r="DH41" s="33">
        <f t="shared" si="55"/>
        <v>93.43832021</v>
      </c>
      <c r="DI41" s="32">
        <v>12.0</v>
      </c>
      <c r="DJ41" s="32">
        <v>5.0</v>
      </c>
      <c r="DK41" s="32">
        <v>15.0</v>
      </c>
      <c r="DL41" s="23">
        <f t="shared" ref="DL41:DN41" si="518">DD41+DI41</f>
        <v>127</v>
      </c>
      <c r="DM41" s="23">
        <f t="shared" si="518"/>
        <v>86</v>
      </c>
      <c r="DN41" s="23">
        <f t="shared" si="518"/>
        <v>175</v>
      </c>
      <c r="DO41" s="23">
        <f t="shared" si="57"/>
        <v>388</v>
      </c>
      <c r="DP41" s="33">
        <f t="shared" si="58"/>
        <v>93.94673123</v>
      </c>
      <c r="DQ41" s="32">
        <v>11.0</v>
      </c>
      <c r="DR41" s="32">
        <v>5.0</v>
      </c>
      <c r="DS41" s="32">
        <v>12.0</v>
      </c>
      <c r="DT41" s="32">
        <f t="shared" ref="DT41:DV41" si="519">DL41+DQ41</f>
        <v>138</v>
      </c>
      <c r="DU41" s="23">
        <f t="shared" si="519"/>
        <v>91</v>
      </c>
      <c r="DV41" s="23">
        <f t="shared" si="519"/>
        <v>187</v>
      </c>
      <c r="DW41" s="23">
        <f t="shared" si="60"/>
        <v>416</v>
      </c>
      <c r="DX41" s="33">
        <f t="shared" si="61"/>
        <v>93.69369369</v>
      </c>
      <c r="DY41" s="32">
        <f t="shared" si="62"/>
        <v>278</v>
      </c>
      <c r="DZ41" s="34">
        <f t="shared" si="63"/>
        <v>93.6026936</v>
      </c>
      <c r="EA41" s="34">
        <f t="shared" si="64"/>
        <v>93.87755102</v>
      </c>
      <c r="EB41" s="23"/>
      <c r="EC41" s="23"/>
      <c r="ED41" s="23"/>
      <c r="EE41" s="23"/>
      <c r="EG41" s="32"/>
      <c r="EH41" s="32"/>
      <c r="EI41" s="32"/>
      <c r="EJ41" s="23"/>
      <c r="EK41" s="23"/>
      <c r="EL41" s="23"/>
      <c r="EM41" s="23"/>
      <c r="EO41" s="32"/>
      <c r="EP41" s="32"/>
      <c r="EQ41" s="32"/>
      <c r="ER41" s="23"/>
      <c r="ES41" s="23"/>
      <c r="ET41" s="23"/>
      <c r="EU41" s="23"/>
    </row>
    <row r="42" ht="15.75" customHeight="1">
      <c r="A42" s="35">
        <v>37.0</v>
      </c>
      <c r="B42" s="36" t="s">
        <v>59</v>
      </c>
      <c r="C42" s="31">
        <v>4.0</v>
      </c>
      <c r="D42" s="31">
        <v>2.0</v>
      </c>
      <c r="E42" s="31">
        <v>9.0</v>
      </c>
      <c r="F42" s="31">
        <f t="shared" si="14"/>
        <v>6</v>
      </c>
      <c r="G42" s="31">
        <v>6.0</v>
      </c>
      <c r="H42" s="31">
        <f t="shared" si="15"/>
        <v>75</v>
      </c>
      <c r="I42" s="31">
        <f t="shared" si="16"/>
        <v>66.66666667</v>
      </c>
      <c r="J42" s="31">
        <v>10.0</v>
      </c>
      <c r="K42" s="31">
        <v>5.0</v>
      </c>
      <c r="L42" s="31">
        <v>14.0</v>
      </c>
      <c r="M42" s="31">
        <f t="shared" si="17"/>
        <v>16</v>
      </c>
      <c r="N42" s="31">
        <f t="shared" si="18"/>
        <v>7</v>
      </c>
      <c r="O42" s="31">
        <f t="shared" si="19"/>
        <v>20</v>
      </c>
      <c r="P42" s="31">
        <f t="shared" si="20"/>
        <v>43</v>
      </c>
      <c r="Q42" s="31">
        <f t="shared" si="21"/>
        <v>89.58333333</v>
      </c>
      <c r="R42" s="31"/>
      <c r="S42" s="31">
        <v>8.0</v>
      </c>
      <c r="T42" s="31">
        <v>7.0</v>
      </c>
      <c r="U42" s="31">
        <v>16.0</v>
      </c>
      <c r="V42" s="23">
        <f t="shared" ref="V42:X42" si="520">M42+S42</f>
        <v>24</v>
      </c>
      <c r="W42" s="23">
        <f t="shared" si="520"/>
        <v>14</v>
      </c>
      <c r="X42" s="23">
        <f t="shared" si="520"/>
        <v>36</v>
      </c>
      <c r="Y42" s="23">
        <f t="shared" si="23"/>
        <v>74</v>
      </c>
      <c r="Z42" s="23">
        <f t="shared" si="24"/>
        <v>93.67088608</v>
      </c>
      <c r="AA42" s="31">
        <v>12.0</v>
      </c>
      <c r="AB42" s="31">
        <v>5.0</v>
      </c>
      <c r="AC42" s="31">
        <v>10.0</v>
      </c>
      <c r="AD42" s="23">
        <f t="shared" ref="AD42:AF42" si="521">V42+AA42</f>
        <v>36</v>
      </c>
      <c r="AE42" s="23">
        <f t="shared" si="521"/>
        <v>19</v>
      </c>
      <c r="AF42" s="23">
        <f t="shared" si="521"/>
        <v>46</v>
      </c>
      <c r="AG42" s="31">
        <f t="shared" si="26"/>
        <v>101</v>
      </c>
      <c r="AH42" s="23">
        <f t="shared" si="27"/>
        <v>93.51851852</v>
      </c>
      <c r="AI42" s="23">
        <v>8.0</v>
      </c>
      <c r="AJ42" s="23">
        <v>9.0</v>
      </c>
      <c r="AK42" s="23">
        <v>12.0</v>
      </c>
      <c r="AL42" s="23">
        <f t="shared" ref="AL42:AN42" si="522">AD42+AI42</f>
        <v>44</v>
      </c>
      <c r="AM42" s="23">
        <f t="shared" si="522"/>
        <v>28</v>
      </c>
      <c r="AN42" s="23">
        <f t="shared" si="522"/>
        <v>58</v>
      </c>
      <c r="AO42" s="23">
        <f t="shared" si="29"/>
        <v>130</v>
      </c>
      <c r="AP42" s="23">
        <f t="shared" si="30"/>
        <v>90.27777778</v>
      </c>
      <c r="AQ42" s="23">
        <v>5.0</v>
      </c>
      <c r="AR42" s="23">
        <v>4.0</v>
      </c>
      <c r="AS42" s="23">
        <v>8.0</v>
      </c>
      <c r="AT42" s="23">
        <f t="shared" ref="AT42:AU42" si="523">(AL42+AQ42)</f>
        <v>49</v>
      </c>
      <c r="AU42" s="23">
        <f t="shared" si="523"/>
        <v>32</v>
      </c>
      <c r="AV42" s="23">
        <f t="shared" si="32"/>
        <v>66</v>
      </c>
      <c r="AW42" s="23">
        <f t="shared" si="33"/>
        <v>147</v>
      </c>
      <c r="AX42" s="23">
        <f t="shared" si="34"/>
        <v>89.09090909</v>
      </c>
      <c r="AY42" s="32">
        <v>7.0</v>
      </c>
      <c r="AZ42" s="32">
        <v>8.0</v>
      </c>
      <c r="BA42" s="32">
        <v>12.0</v>
      </c>
      <c r="BB42" s="23">
        <f t="shared" ref="BB42:BD42" si="524">(AT42+AY42)</f>
        <v>56</v>
      </c>
      <c r="BC42" s="23">
        <f t="shared" si="524"/>
        <v>40</v>
      </c>
      <c r="BD42" s="23">
        <f t="shared" si="524"/>
        <v>78</v>
      </c>
      <c r="BE42" s="23">
        <f t="shared" si="36"/>
        <v>174</v>
      </c>
      <c r="BF42" s="33">
        <f t="shared" si="37"/>
        <v>89.23076923</v>
      </c>
      <c r="BG42" s="32">
        <v>9.0</v>
      </c>
      <c r="BH42" s="32">
        <v>8.0</v>
      </c>
      <c r="BI42" s="32">
        <v>14.0</v>
      </c>
      <c r="BJ42" s="23">
        <f t="shared" ref="BJ42:BL42" si="525">(BB42+BG42)</f>
        <v>65</v>
      </c>
      <c r="BK42" s="23">
        <f t="shared" si="525"/>
        <v>48</v>
      </c>
      <c r="BL42" s="23">
        <f t="shared" si="525"/>
        <v>92</v>
      </c>
      <c r="BM42" s="23">
        <f t="shared" si="39"/>
        <v>205</v>
      </c>
      <c r="BN42" s="33">
        <f t="shared" si="40"/>
        <v>87.60683761</v>
      </c>
      <c r="BO42" s="32">
        <v>7.0</v>
      </c>
      <c r="BP42" s="32">
        <v>5.0</v>
      </c>
      <c r="BQ42" s="32">
        <v>6.0</v>
      </c>
      <c r="BR42" s="23">
        <f t="shared" ref="BR42:BT42" si="526">(BJ42+BO42)</f>
        <v>72</v>
      </c>
      <c r="BS42" s="23">
        <f t="shared" si="526"/>
        <v>53</v>
      </c>
      <c r="BT42" s="23">
        <f t="shared" si="526"/>
        <v>98</v>
      </c>
      <c r="BU42" s="23">
        <f t="shared" si="42"/>
        <v>223</v>
      </c>
      <c r="BV42" s="33">
        <f t="shared" si="43"/>
        <v>85.44061303</v>
      </c>
      <c r="BW42" s="32">
        <v>6.0</v>
      </c>
      <c r="BX42" s="32">
        <v>8.0</v>
      </c>
      <c r="BY42" s="32">
        <v>5.0</v>
      </c>
      <c r="BZ42" s="23">
        <f t="shared" ref="BZ42:CB42" si="527">(BR42+BW42)</f>
        <v>78</v>
      </c>
      <c r="CA42" s="23">
        <f t="shared" si="527"/>
        <v>61</v>
      </c>
      <c r="CB42" s="23">
        <f t="shared" si="527"/>
        <v>103</v>
      </c>
      <c r="CC42" s="23">
        <f t="shared" si="45"/>
        <v>242</v>
      </c>
      <c r="CD42" s="33">
        <f t="shared" si="46"/>
        <v>84.61538462</v>
      </c>
      <c r="CE42" s="32">
        <v>8.0</v>
      </c>
      <c r="CF42" s="32">
        <v>7.0</v>
      </c>
      <c r="CG42" s="32">
        <v>14.0</v>
      </c>
      <c r="CH42" s="23">
        <f t="shared" ref="CH42:CJ42" si="528">BZ42+CE42</f>
        <v>86</v>
      </c>
      <c r="CI42" s="23">
        <f t="shared" si="528"/>
        <v>68</v>
      </c>
      <c r="CJ42" s="23">
        <f t="shared" si="528"/>
        <v>117</v>
      </c>
      <c r="CK42" s="23">
        <f t="shared" si="48"/>
        <v>271</v>
      </c>
      <c r="CL42" s="33">
        <f t="shared" si="49"/>
        <v>84.95297806</v>
      </c>
      <c r="CM42" s="32">
        <v>10.0</v>
      </c>
      <c r="CN42" s="32">
        <v>5.0</v>
      </c>
      <c r="CO42" s="32">
        <v>16.0</v>
      </c>
      <c r="CP42" s="23">
        <f t="shared" ref="CP42:CR42" si="529">CH42+CM42</f>
        <v>96</v>
      </c>
      <c r="CQ42" s="23">
        <f t="shared" si="529"/>
        <v>73</v>
      </c>
      <c r="CR42" s="23">
        <f t="shared" si="529"/>
        <v>133</v>
      </c>
      <c r="CS42" s="23">
        <f t="shared" si="51"/>
        <v>302</v>
      </c>
      <c r="CT42" s="33">
        <f t="shared" si="52"/>
        <v>86.03988604</v>
      </c>
      <c r="CU42" s="32"/>
      <c r="CV42" s="23"/>
      <c r="CW42" s="23"/>
      <c r="CX42" s="23"/>
      <c r="CY42" s="23"/>
      <c r="DA42" s="32">
        <v>11.0</v>
      </c>
      <c r="DB42" s="32">
        <v>6.0</v>
      </c>
      <c r="DC42" s="32">
        <v>11.0</v>
      </c>
      <c r="DD42" s="23">
        <f t="shared" ref="DD42:DF42" si="530">CP42+DA42</f>
        <v>107</v>
      </c>
      <c r="DE42" s="23">
        <f t="shared" si="530"/>
        <v>79</v>
      </c>
      <c r="DF42" s="23">
        <f t="shared" si="530"/>
        <v>144</v>
      </c>
      <c r="DG42" s="23">
        <f t="shared" si="54"/>
        <v>330</v>
      </c>
      <c r="DH42" s="33">
        <f t="shared" si="55"/>
        <v>86.61417323</v>
      </c>
      <c r="DI42" s="32">
        <v>8.0</v>
      </c>
      <c r="DJ42" s="32">
        <v>5.0</v>
      </c>
      <c r="DK42" s="32">
        <v>15.0</v>
      </c>
      <c r="DL42" s="23">
        <f t="shared" ref="DL42:DN42" si="531">DD42+DI42</f>
        <v>115</v>
      </c>
      <c r="DM42" s="23">
        <f t="shared" si="531"/>
        <v>84</v>
      </c>
      <c r="DN42" s="23">
        <f t="shared" si="531"/>
        <v>159</v>
      </c>
      <c r="DO42" s="23">
        <f t="shared" si="57"/>
        <v>358</v>
      </c>
      <c r="DP42" s="33">
        <f t="shared" si="58"/>
        <v>86.68280872</v>
      </c>
      <c r="DQ42" s="32">
        <v>13.0</v>
      </c>
      <c r="DR42" s="32">
        <v>5.0</v>
      </c>
      <c r="DS42" s="32">
        <v>12.0</v>
      </c>
      <c r="DT42" s="32">
        <f t="shared" ref="DT42:DV42" si="532">DL42+DQ42</f>
        <v>128</v>
      </c>
      <c r="DU42" s="23">
        <f t="shared" si="532"/>
        <v>89</v>
      </c>
      <c r="DV42" s="23">
        <f t="shared" si="532"/>
        <v>171</v>
      </c>
      <c r="DW42" s="23">
        <f t="shared" si="60"/>
        <v>388</v>
      </c>
      <c r="DX42" s="33">
        <f t="shared" si="61"/>
        <v>87.38738739</v>
      </c>
      <c r="DY42" s="32">
        <f t="shared" si="62"/>
        <v>260</v>
      </c>
      <c r="DZ42" s="34">
        <f t="shared" si="63"/>
        <v>87.54208754</v>
      </c>
      <c r="EA42" s="34">
        <f t="shared" si="64"/>
        <v>87.07482993</v>
      </c>
      <c r="EB42" s="23"/>
      <c r="EC42" s="23"/>
      <c r="ED42" s="23"/>
      <c r="EE42" s="23"/>
      <c r="EG42" s="32"/>
      <c r="EH42" s="32"/>
      <c r="EI42" s="32"/>
      <c r="EJ42" s="23"/>
      <c r="EK42" s="23"/>
      <c r="EL42" s="23"/>
      <c r="EM42" s="23"/>
      <c r="EO42" s="32"/>
      <c r="EP42" s="32"/>
      <c r="EQ42" s="32"/>
      <c r="ER42" s="23"/>
      <c r="ES42" s="23"/>
      <c r="ET42" s="23"/>
      <c r="EU42" s="23"/>
    </row>
    <row r="43" ht="15.75" customHeight="1">
      <c r="A43" s="35">
        <v>38.0</v>
      </c>
      <c r="B43" s="36" t="s">
        <v>60</v>
      </c>
      <c r="C43" s="31">
        <v>4.0</v>
      </c>
      <c r="D43" s="31">
        <v>2.0</v>
      </c>
      <c r="E43" s="31">
        <v>9.0</v>
      </c>
      <c r="F43" s="31">
        <f t="shared" si="14"/>
        <v>6</v>
      </c>
      <c r="G43" s="31">
        <v>4.0</v>
      </c>
      <c r="H43" s="31">
        <f t="shared" si="15"/>
        <v>75</v>
      </c>
      <c r="I43" s="31">
        <f t="shared" si="16"/>
        <v>44.44444444</v>
      </c>
      <c r="J43" s="31">
        <v>10.0</v>
      </c>
      <c r="K43" s="31">
        <v>5.0</v>
      </c>
      <c r="L43" s="31">
        <v>14.0</v>
      </c>
      <c r="M43" s="31">
        <f t="shared" si="17"/>
        <v>16</v>
      </c>
      <c r="N43" s="31">
        <f t="shared" si="18"/>
        <v>7</v>
      </c>
      <c r="O43" s="31">
        <f t="shared" si="19"/>
        <v>18</v>
      </c>
      <c r="P43" s="31">
        <f t="shared" si="20"/>
        <v>41</v>
      </c>
      <c r="Q43" s="31">
        <f t="shared" si="21"/>
        <v>85.41666667</v>
      </c>
      <c r="R43" s="31"/>
      <c r="S43" s="31">
        <v>8.0</v>
      </c>
      <c r="T43" s="31">
        <v>7.0</v>
      </c>
      <c r="U43" s="31">
        <v>16.0</v>
      </c>
      <c r="V43" s="23">
        <f t="shared" ref="V43:X43" si="533">M43+S43</f>
        <v>24</v>
      </c>
      <c r="W43" s="23">
        <f t="shared" si="533"/>
        <v>14</v>
      </c>
      <c r="X43" s="23">
        <f t="shared" si="533"/>
        <v>34</v>
      </c>
      <c r="Y43" s="23">
        <f t="shared" si="23"/>
        <v>72</v>
      </c>
      <c r="Z43" s="23">
        <f t="shared" si="24"/>
        <v>91.13924051</v>
      </c>
      <c r="AA43" s="31">
        <v>11.0</v>
      </c>
      <c r="AB43" s="31">
        <v>4.0</v>
      </c>
      <c r="AC43" s="31">
        <v>12.0</v>
      </c>
      <c r="AD43" s="23">
        <f t="shared" ref="AD43:AF43" si="534">V43+AA43</f>
        <v>35</v>
      </c>
      <c r="AE43" s="23">
        <f t="shared" si="534"/>
        <v>18</v>
      </c>
      <c r="AF43" s="23">
        <f t="shared" si="534"/>
        <v>46</v>
      </c>
      <c r="AG43" s="31">
        <f t="shared" si="26"/>
        <v>99</v>
      </c>
      <c r="AH43" s="23">
        <f t="shared" si="27"/>
        <v>91.66666667</v>
      </c>
      <c r="AI43" s="23">
        <v>11.0</v>
      </c>
      <c r="AJ43" s="23">
        <v>9.0</v>
      </c>
      <c r="AK43" s="23">
        <v>16.0</v>
      </c>
      <c r="AL43" s="23">
        <f t="shared" ref="AL43:AN43" si="535">AD43+AI43</f>
        <v>46</v>
      </c>
      <c r="AM43" s="23">
        <f t="shared" si="535"/>
        <v>27</v>
      </c>
      <c r="AN43" s="23">
        <f t="shared" si="535"/>
        <v>62</v>
      </c>
      <c r="AO43" s="23">
        <f t="shared" si="29"/>
        <v>135</v>
      </c>
      <c r="AP43" s="23">
        <f t="shared" si="30"/>
        <v>93.75</v>
      </c>
      <c r="AQ43" s="23">
        <v>6.0</v>
      </c>
      <c r="AR43" s="23">
        <v>5.0</v>
      </c>
      <c r="AS43" s="23">
        <v>10.0</v>
      </c>
      <c r="AT43" s="23">
        <f t="shared" ref="AT43:AU43" si="536">(AL43+AQ43)</f>
        <v>52</v>
      </c>
      <c r="AU43" s="23">
        <f t="shared" si="536"/>
        <v>32</v>
      </c>
      <c r="AV43" s="23">
        <f t="shared" si="32"/>
        <v>72</v>
      </c>
      <c r="AW43" s="23">
        <f t="shared" si="33"/>
        <v>156</v>
      </c>
      <c r="AX43" s="23">
        <f t="shared" si="34"/>
        <v>94.54545455</v>
      </c>
      <c r="AY43" s="32">
        <v>10.0</v>
      </c>
      <c r="AZ43" s="32">
        <v>6.0</v>
      </c>
      <c r="BA43" s="32">
        <v>10.0</v>
      </c>
      <c r="BB43" s="23">
        <f t="shared" ref="BB43:BD43" si="537">(AT43+AY43)</f>
        <v>62</v>
      </c>
      <c r="BC43" s="23">
        <f t="shared" si="537"/>
        <v>38</v>
      </c>
      <c r="BD43" s="23">
        <f t="shared" si="537"/>
        <v>82</v>
      </c>
      <c r="BE43" s="23">
        <f t="shared" si="36"/>
        <v>182</v>
      </c>
      <c r="BF43" s="33">
        <f t="shared" si="37"/>
        <v>93.33333333</v>
      </c>
      <c r="BG43" s="32">
        <v>12.0</v>
      </c>
      <c r="BH43" s="32">
        <v>10.0</v>
      </c>
      <c r="BI43" s="32">
        <v>15.0</v>
      </c>
      <c r="BJ43" s="23">
        <f t="shared" ref="BJ43:BL43" si="538">(BB43+BG43)</f>
        <v>74</v>
      </c>
      <c r="BK43" s="23">
        <f t="shared" si="538"/>
        <v>48</v>
      </c>
      <c r="BL43" s="23">
        <f t="shared" si="538"/>
        <v>97</v>
      </c>
      <c r="BM43" s="23">
        <f t="shared" si="39"/>
        <v>219</v>
      </c>
      <c r="BN43" s="33">
        <f t="shared" si="40"/>
        <v>93.58974359</v>
      </c>
      <c r="BO43" s="32">
        <v>8.0</v>
      </c>
      <c r="BP43" s="32">
        <v>7.0</v>
      </c>
      <c r="BQ43" s="32">
        <v>12.0</v>
      </c>
      <c r="BR43" s="23">
        <f t="shared" ref="BR43:BT43" si="539">(BJ43+BO43)</f>
        <v>82</v>
      </c>
      <c r="BS43" s="23">
        <f t="shared" si="539"/>
        <v>55</v>
      </c>
      <c r="BT43" s="23">
        <f t="shared" si="539"/>
        <v>109</v>
      </c>
      <c r="BU43" s="23">
        <f t="shared" si="42"/>
        <v>246</v>
      </c>
      <c r="BV43" s="33">
        <f t="shared" si="43"/>
        <v>94.25287356</v>
      </c>
      <c r="BW43" s="32">
        <v>7.0</v>
      </c>
      <c r="BX43" s="32">
        <v>8.0</v>
      </c>
      <c r="BY43" s="32">
        <v>10.0</v>
      </c>
      <c r="BZ43" s="23">
        <f t="shared" ref="BZ43:CB43" si="540">(BR43+BW43)</f>
        <v>89</v>
      </c>
      <c r="CA43" s="23">
        <f t="shared" si="540"/>
        <v>63</v>
      </c>
      <c r="CB43" s="23">
        <f t="shared" si="540"/>
        <v>119</v>
      </c>
      <c r="CC43" s="23">
        <f t="shared" si="45"/>
        <v>271</v>
      </c>
      <c r="CD43" s="33">
        <f t="shared" si="46"/>
        <v>94.75524476</v>
      </c>
      <c r="CE43" s="32">
        <v>6.0</v>
      </c>
      <c r="CF43" s="32">
        <v>7.0</v>
      </c>
      <c r="CG43" s="32">
        <v>14.0</v>
      </c>
      <c r="CH43" s="23">
        <f t="shared" ref="CH43:CJ43" si="541">BZ43+CE43</f>
        <v>95</v>
      </c>
      <c r="CI43" s="23">
        <f t="shared" si="541"/>
        <v>70</v>
      </c>
      <c r="CJ43" s="23">
        <f t="shared" si="541"/>
        <v>133</v>
      </c>
      <c r="CK43" s="23">
        <f t="shared" si="48"/>
        <v>298</v>
      </c>
      <c r="CL43" s="33">
        <f t="shared" si="49"/>
        <v>93.4169279</v>
      </c>
      <c r="CM43" s="32">
        <v>11.0</v>
      </c>
      <c r="CN43" s="32">
        <v>5.0</v>
      </c>
      <c r="CO43" s="32">
        <v>16.0</v>
      </c>
      <c r="CP43" s="23">
        <f t="shared" ref="CP43:CR43" si="542">CH43+CM43</f>
        <v>106</v>
      </c>
      <c r="CQ43" s="23">
        <f t="shared" si="542"/>
        <v>75</v>
      </c>
      <c r="CR43" s="23">
        <f t="shared" si="542"/>
        <v>149</v>
      </c>
      <c r="CS43" s="23">
        <f t="shared" si="51"/>
        <v>330</v>
      </c>
      <c r="CT43" s="33">
        <f t="shared" si="52"/>
        <v>94.01709402</v>
      </c>
      <c r="CU43" s="32"/>
      <c r="CV43" s="23"/>
      <c r="CW43" s="23"/>
      <c r="CX43" s="23"/>
      <c r="CY43" s="23"/>
      <c r="DA43" s="32">
        <v>11.0</v>
      </c>
      <c r="DB43" s="32">
        <v>6.0</v>
      </c>
      <c r="DC43" s="32">
        <v>11.0</v>
      </c>
      <c r="DD43" s="23">
        <f t="shared" ref="DD43:DF43" si="543">CP43+DA43</f>
        <v>117</v>
      </c>
      <c r="DE43" s="23">
        <f t="shared" si="543"/>
        <v>81</v>
      </c>
      <c r="DF43" s="23">
        <f t="shared" si="543"/>
        <v>160</v>
      </c>
      <c r="DG43" s="23">
        <f t="shared" si="54"/>
        <v>358</v>
      </c>
      <c r="DH43" s="33">
        <f t="shared" si="55"/>
        <v>93.96325459</v>
      </c>
      <c r="DI43" s="32">
        <v>9.0</v>
      </c>
      <c r="DJ43" s="32">
        <v>4.0</v>
      </c>
      <c r="DK43" s="32">
        <v>15.0</v>
      </c>
      <c r="DL43" s="23">
        <f t="shared" ref="DL43:DN43" si="544">DD43+DI43</f>
        <v>126</v>
      </c>
      <c r="DM43" s="23">
        <f t="shared" si="544"/>
        <v>85</v>
      </c>
      <c r="DN43" s="23">
        <f t="shared" si="544"/>
        <v>175</v>
      </c>
      <c r="DO43" s="23">
        <f t="shared" si="57"/>
        <v>386</v>
      </c>
      <c r="DP43" s="33">
        <f t="shared" si="58"/>
        <v>93.46246973</v>
      </c>
      <c r="DQ43" s="32">
        <v>13.0</v>
      </c>
      <c r="DR43" s="32">
        <v>5.0</v>
      </c>
      <c r="DS43" s="32">
        <v>8.0</v>
      </c>
      <c r="DT43" s="32">
        <f t="shared" ref="DT43:DV43" si="545">DL43+DQ43</f>
        <v>139</v>
      </c>
      <c r="DU43" s="23">
        <f t="shared" si="545"/>
        <v>90</v>
      </c>
      <c r="DV43" s="23">
        <f t="shared" si="545"/>
        <v>183</v>
      </c>
      <c r="DW43" s="23">
        <f t="shared" si="60"/>
        <v>412</v>
      </c>
      <c r="DX43" s="33">
        <f t="shared" si="61"/>
        <v>92.79279279</v>
      </c>
      <c r="DY43" s="32">
        <f t="shared" si="62"/>
        <v>273</v>
      </c>
      <c r="DZ43" s="34">
        <f t="shared" si="63"/>
        <v>91.91919192</v>
      </c>
      <c r="EA43" s="34">
        <f t="shared" si="64"/>
        <v>94.55782313</v>
      </c>
      <c r="EB43" s="23"/>
      <c r="EC43" s="23"/>
      <c r="ED43" s="23"/>
      <c r="EE43" s="23"/>
      <c r="EG43" s="32"/>
      <c r="EH43" s="32"/>
      <c r="EI43" s="32"/>
      <c r="EJ43" s="23"/>
      <c r="EK43" s="23"/>
      <c r="EL43" s="23"/>
      <c r="EM43" s="23"/>
      <c r="EO43" s="32"/>
      <c r="EP43" s="32"/>
      <c r="EQ43" s="32"/>
      <c r="ER43" s="23"/>
      <c r="ES43" s="23"/>
      <c r="ET43" s="23"/>
      <c r="EU43" s="23"/>
    </row>
    <row r="44" ht="15.75" customHeight="1">
      <c r="A44" s="35">
        <v>39.0</v>
      </c>
      <c r="B44" s="36" t="s">
        <v>61</v>
      </c>
      <c r="C44" s="31">
        <v>5.0</v>
      </c>
      <c r="D44" s="31">
        <v>2.0</v>
      </c>
      <c r="E44" s="31">
        <v>9.0</v>
      </c>
      <c r="F44" s="31">
        <f t="shared" si="14"/>
        <v>7</v>
      </c>
      <c r="G44" s="31">
        <v>9.0</v>
      </c>
      <c r="H44" s="31">
        <f t="shared" si="15"/>
        <v>87.5</v>
      </c>
      <c r="I44" s="31">
        <f t="shared" si="16"/>
        <v>100</v>
      </c>
      <c r="J44" s="31">
        <v>10.0</v>
      </c>
      <c r="K44" s="31">
        <v>5.0</v>
      </c>
      <c r="L44" s="31">
        <v>14.0</v>
      </c>
      <c r="M44" s="31">
        <f t="shared" si="17"/>
        <v>17</v>
      </c>
      <c r="N44" s="31">
        <f t="shared" si="18"/>
        <v>7</v>
      </c>
      <c r="O44" s="31">
        <f t="shared" si="19"/>
        <v>23</v>
      </c>
      <c r="P44" s="31">
        <f t="shared" si="20"/>
        <v>47</v>
      </c>
      <c r="Q44" s="31">
        <f t="shared" si="21"/>
        <v>97.91666667</v>
      </c>
      <c r="R44" s="31"/>
      <c r="S44" s="31">
        <v>8.0</v>
      </c>
      <c r="T44" s="31">
        <v>7.0</v>
      </c>
      <c r="U44" s="31">
        <v>14.0</v>
      </c>
      <c r="V44" s="23">
        <f t="shared" ref="V44:X44" si="546">M44+S44</f>
        <v>25</v>
      </c>
      <c r="W44" s="23">
        <f t="shared" si="546"/>
        <v>14</v>
      </c>
      <c r="X44" s="23">
        <f t="shared" si="546"/>
        <v>37</v>
      </c>
      <c r="Y44" s="23">
        <f t="shared" si="23"/>
        <v>76</v>
      </c>
      <c r="Z44" s="23">
        <f t="shared" si="24"/>
        <v>96.20253165</v>
      </c>
      <c r="AA44" s="31">
        <v>9.0</v>
      </c>
      <c r="AB44" s="31">
        <v>3.0</v>
      </c>
      <c r="AC44" s="31">
        <v>7.0</v>
      </c>
      <c r="AD44" s="23">
        <f t="shared" ref="AD44:AF44" si="547">V44+AA44</f>
        <v>34</v>
      </c>
      <c r="AE44" s="23">
        <f t="shared" si="547"/>
        <v>17</v>
      </c>
      <c r="AF44" s="23">
        <f t="shared" si="547"/>
        <v>44</v>
      </c>
      <c r="AG44" s="31">
        <f t="shared" si="26"/>
        <v>95</v>
      </c>
      <c r="AH44" s="23">
        <f t="shared" si="27"/>
        <v>87.96296296</v>
      </c>
      <c r="AI44" s="23">
        <v>9.0</v>
      </c>
      <c r="AJ44" s="23">
        <v>9.0</v>
      </c>
      <c r="AK44" s="23">
        <v>14.0</v>
      </c>
      <c r="AL44" s="23">
        <f t="shared" ref="AL44:AN44" si="548">AD44+AI44</f>
        <v>43</v>
      </c>
      <c r="AM44" s="23">
        <f t="shared" si="548"/>
        <v>26</v>
      </c>
      <c r="AN44" s="23">
        <f t="shared" si="548"/>
        <v>58</v>
      </c>
      <c r="AO44" s="23">
        <f t="shared" si="29"/>
        <v>127</v>
      </c>
      <c r="AP44" s="23">
        <f t="shared" si="30"/>
        <v>88.19444444</v>
      </c>
      <c r="AQ44" s="23">
        <v>0.0</v>
      </c>
      <c r="AR44" s="23">
        <v>1.0</v>
      </c>
      <c r="AS44" s="23">
        <v>0.0</v>
      </c>
      <c r="AT44" s="23">
        <f t="shared" ref="AT44:AU44" si="549">(AL44+AQ44)</f>
        <v>43</v>
      </c>
      <c r="AU44" s="23">
        <f t="shared" si="549"/>
        <v>27</v>
      </c>
      <c r="AV44" s="23">
        <f t="shared" si="32"/>
        <v>58</v>
      </c>
      <c r="AW44" s="23">
        <f t="shared" si="33"/>
        <v>128</v>
      </c>
      <c r="AX44" s="23">
        <f t="shared" si="34"/>
        <v>77.57575758</v>
      </c>
      <c r="AY44" s="32">
        <v>8.0</v>
      </c>
      <c r="AZ44" s="32">
        <v>8.0</v>
      </c>
      <c r="BA44" s="32">
        <v>12.0</v>
      </c>
      <c r="BB44" s="23">
        <f t="shared" ref="BB44:BD44" si="550">(AT44+AY44)</f>
        <v>51</v>
      </c>
      <c r="BC44" s="23">
        <f t="shared" si="550"/>
        <v>35</v>
      </c>
      <c r="BD44" s="23">
        <f t="shared" si="550"/>
        <v>70</v>
      </c>
      <c r="BE44" s="23">
        <f t="shared" si="36"/>
        <v>156</v>
      </c>
      <c r="BF44" s="33">
        <f t="shared" si="37"/>
        <v>80</v>
      </c>
      <c r="BG44" s="32">
        <v>12.0</v>
      </c>
      <c r="BH44" s="32">
        <v>10.0</v>
      </c>
      <c r="BI44" s="32">
        <v>17.0</v>
      </c>
      <c r="BJ44" s="23">
        <f t="shared" ref="BJ44:BL44" si="551">(BB44+BG44)</f>
        <v>63</v>
      </c>
      <c r="BK44" s="23">
        <f t="shared" si="551"/>
        <v>45</v>
      </c>
      <c r="BL44" s="23">
        <f t="shared" si="551"/>
        <v>87</v>
      </c>
      <c r="BM44" s="23">
        <f t="shared" si="39"/>
        <v>195</v>
      </c>
      <c r="BN44" s="33">
        <f t="shared" si="40"/>
        <v>83.33333333</v>
      </c>
      <c r="BO44" s="32">
        <v>7.0</v>
      </c>
      <c r="BP44" s="32">
        <v>7.0</v>
      </c>
      <c r="BQ44" s="32">
        <v>12.0</v>
      </c>
      <c r="BR44" s="23">
        <f t="shared" ref="BR44:BT44" si="552">(BJ44+BO44)</f>
        <v>70</v>
      </c>
      <c r="BS44" s="23">
        <f t="shared" si="552"/>
        <v>52</v>
      </c>
      <c r="BT44" s="23">
        <f t="shared" si="552"/>
        <v>99</v>
      </c>
      <c r="BU44" s="23">
        <f t="shared" si="42"/>
        <v>221</v>
      </c>
      <c r="BV44" s="33">
        <f t="shared" si="43"/>
        <v>84.6743295</v>
      </c>
      <c r="BW44" s="32">
        <v>7.0</v>
      </c>
      <c r="BX44" s="32">
        <v>8.0</v>
      </c>
      <c r="BY44" s="32">
        <v>10.0</v>
      </c>
      <c r="BZ44" s="23">
        <f t="shared" ref="BZ44:CB44" si="553">(BR44+BW44)</f>
        <v>77</v>
      </c>
      <c r="CA44" s="23">
        <f t="shared" si="553"/>
        <v>60</v>
      </c>
      <c r="CB44" s="23">
        <f t="shared" si="553"/>
        <v>109</v>
      </c>
      <c r="CC44" s="23">
        <f t="shared" si="45"/>
        <v>246</v>
      </c>
      <c r="CD44" s="33">
        <f t="shared" si="46"/>
        <v>86.01398601</v>
      </c>
      <c r="CE44" s="32">
        <v>7.0</v>
      </c>
      <c r="CF44" s="32">
        <v>7.0</v>
      </c>
      <c r="CG44" s="32">
        <v>14.0</v>
      </c>
      <c r="CH44" s="23">
        <f t="shared" ref="CH44:CJ44" si="554">BZ44+CE44</f>
        <v>84</v>
      </c>
      <c r="CI44" s="23">
        <f t="shared" si="554"/>
        <v>67</v>
      </c>
      <c r="CJ44" s="23">
        <f t="shared" si="554"/>
        <v>123</v>
      </c>
      <c r="CK44" s="23">
        <f t="shared" si="48"/>
        <v>274</v>
      </c>
      <c r="CL44" s="33">
        <f t="shared" si="49"/>
        <v>85.89341693</v>
      </c>
      <c r="CM44" s="32">
        <v>11.0</v>
      </c>
      <c r="CN44" s="32">
        <v>5.0</v>
      </c>
      <c r="CO44" s="32">
        <v>16.0</v>
      </c>
      <c r="CP44" s="23">
        <f t="shared" ref="CP44:CR44" si="555">CH44+CM44</f>
        <v>95</v>
      </c>
      <c r="CQ44" s="23">
        <f t="shared" si="555"/>
        <v>72</v>
      </c>
      <c r="CR44" s="23">
        <f t="shared" si="555"/>
        <v>139</v>
      </c>
      <c r="CS44" s="23">
        <f t="shared" si="51"/>
        <v>306</v>
      </c>
      <c r="CT44" s="33">
        <f t="shared" si="52"/>
        <v>87.17948718</v>
      </c>
      <c r="CU44" s="32"/>
      <c r="CV44" s="23"/>
      <c r="CW44" s="23"/>
      <c r="CX44" s="23"/>
      <c r="CY44" s="23"/>
      <c r="DA44" s="32">
        <v>11.0</v>
      </c>
      <c r="DB44" s="32">
        <v>6.0</v>
      </c>
      <c r="DC44" s="32">
        <v>13.0</v>
      </c>
      <c r="DD44" s="23">
        <f t="shared" ref="DD44:DF44" si="556">CP44+DA44</f>
        <v>106</v>
      </c>
      <c r="DE44" s="23">
        <f t="shared" si="556"/>
        <v>78</v>
      </c>
      <c r="DF44" s="23">
        <f t="shared" si="556"/>
        <v>152</v>
      </c>
      <c r="DG44" s="23">
        <f t="shared" si="54"/>
        <v>336</v>
      </c>
      <c r="DH44" s="33">
        <f t="shared" si="55"/>
        <v>88.18897638</v>
      </c>
      <c r="DI44" s="32">
        <v>11.0</v>
      </c>
      <c r="DJ44" s="32">
        <v>5.0</v>
      </c>
      <c r="DK44" s="32">
        <v>15.0</v>
      </c>
      <c r="DL44" s="23">
        <f t="shared" ref="DL44:DN44" si="557">DD44+DI44</f>
        <v>117</v>
      </c>
      <c r="DM44" s="23">
        <f t="shared" si="557"/>
        <v>83</v>
      </c>
      <c r="DN44" s="23">
        <f t="shared" si="557"/>
        <v>167</v>
      </c>
      <c r="DO44" s="23">
        <f t="shared" si="57"/>
        <v>367</v>
      </c>
      <c r="DP44" s="33">
        <f t="shared" si="58"/>
        <v>88.86198547</v>
      </c>
      <c r="DQ44" s="32">
        <v>13.0</v>
      </c>
      <c r="DR44" s="32">
        <v>4.0</v>
      </c>
      <c r="DS44" s="32">
        <v>12.0</v>
      </c>
      <c r="DT44" s="32">
        <f t="shared" ref="DT44:DV44" si="558">DL44+DQ44</f>
        <v>130</v>
      </c>
      <c r="DU44" s="23">
        <f t="shared" si="558"/>
        <v>87</v>
      </c>
      <c r="DV44" s="23">
        <f t="shared" si="558"/>
        <v>179</v>
      </c>
      <c r="DW44" s="23">
        <f t="shared" si="60"/>
        <v>396</v>
      </c>
      <c r="DX44" s="33">
        <f t="shared" si="61"/>
        <v>89.18918919</v>
      </c>
      <c r="DY44" s="32">
        <f t="shared" si="62"/>
        <v>266</v>
      </c>
      <c r="DZ44" s="34">
        <f t="shared" si="63"/>
        <v>89.56228956</v>
      </c>
      <c r="EA44" s="34">
        <f t="shared" si="64"/>
        <v>88.43537415</v>
      </c>
      <c r="EB44" s="23"/>
      <c r="EC44" s="23"/>
      <c r="ED44" s="23"/>
      <c r="EE44" s="23"/>
      <c r="EG44" s="32"/>
      <c r="EH44" s="32"/>
      <c r="EI44" s="32"/>
      <c r="EJ44" s="23"/>
      <c r="EK44" s="23"/>
      <c r="EL44" s="23"/>
      <c r="EM44" s="23"/>
      <c r="EO44" s="32"/>
      <c r="EP44" s="32"/>
      <c r="EQ44" s="32"/>
      <c r="ER44" s="23"/>
      <c r="ES44" s="23"/>
      <c r="ET44" s="23"/>
      <c r="EU44" s="23"/>
    </row>
    <row r="45" ht="15.75" customHeight="1">
      <c r="A45" s="35">
        <v>40.0</v>
      </c>
      <c r="B45" s="36" t="s">
        <v>62</v>
      </c>
      <c r="C45" s="31">
        <v>6.0</v>
      </c>
      <c r="D45" s="31">
        <v>2.0</v>
      </c>
      <c r="E45" s="31">
        <v>9.0</v>
      </c>
      <c r="F45" s="31">
        <f t="shared" si="14"/>
        <v>8</v>
      </c>
      <c r="G45" s="31">
        <v>9.0</v>
      </c>
      <c r="H45" s="31">
        <f t="shared" si="15"/>
        <v>100</v>
      </c>
      <c r="I45" s="31">
        <f t="shared" si="16"/>
        <v>100</v>
      </c>
      <c r="J45" s="31">
        <v>9.0</v>
      </c>
      <c r="K45" s="31">
        <v>5.0</v>
      </c>
      <c r="L45" s="31">
        <v>14.0</v>
      </c>
      <c r="M45" s="31">
        <f t="shared" si="17"/>
        <v>17</v>
      </c>
      <c r="N45" s="31">
        <f t="shared" si="18"/>
        <v>7</v>
      </c>
      <c r="O45" s="31">
        <f t="shared" si="19"/>
        <v>23</v>
      </c>
      <c r="P45" s="31">
        <f t="shared" si="20"/>
        <v>47</v>
      </c>
      <c r="Q45" s="31">
        <f t="shared" si="21"/>
        <v>97.91666667</v>
      </c>
      <c r="R45" s="31"/>
      <c r="S45" s="31">
        <v>7.0</v>
      </c>
      <c r="T45" s="31">
        <v>7.0</v>
      </c>
      <c r="U45" s="31">
        <v>14.0</v>
      </c>
      <c r="V45" s="23">
        <f t="shared" ref="V45:X45" si="559">M45+S45</f>
        <v>24</v>
      </c>
      <c r="W45" s="23">
        <f t="shared" si="559"/>
        <v>14</v>
      </c>
      <c r="X45" s="23">
        <f t="shared" si="559"/>
        <v>37</v>
      </c>
      <c r="Y45" s="23">
        <f t="shared" si="23"/>
        <v>75</v>
      </c>
      <c r="Z45" s="23">
        <f t="shared" si="24"/>
        <v>94.93670886</v>
      </c>
      <c r="AA45" s="31">
        <v>12.0</v>
      </c>
      <c r="AB45" s="31">
        <v>4.0</v>
      </c>
      <c r="AC45" s="31">
        <v>12.0</v>
      </c>
      <c r="AD45" s="23">
        <f t="shared" ref="AD45:AF45" si="560">V45+AA45</f>
        <v>36</v>
      </c>
      <c r="AE45" s="23">
        <f t="shared" si="560"/>
        <v>18</v>
      </c>
      <c r="AF45" s="23">
        <f t="shared" si="560"/>
        <v>49</v>
      </c>
      <c r="AG45" s="31">
        <f t="shared" si="26"/>
        <v>103</v>
      </c>
      <c r="AH45" s="23">
        <f t="shared" si="27"/>
        <v>95.37037037</v>
      </c>
      <c r="AI45" s="23">
        <v>10.0</v>
      </c>
      <c r="AJ45" s="23">
        <v>8.0</v>
      </c>
      <c r="AK45" s="23">
        <v>16.0</v>
      </c>
      <c r="AL45" s="23">
        <f t="shared" ref="AL45:AN45" si="561">AD45+AI45</f>
        <v>46</v>
      </c>
      <c r="AM45" s="23">
        <f t="shared" si="561"/>
        <v>26</v>
      </c>
      <c r="AN45" s="23">
        <f t="shared" si="561"/>
        <v>65</v>
      </c>
      <c r="AO45" s="23">
        <f t="shared" si="29"/>
        <v>137</v>
      </c>
      <c r="AP45" s="23">
        <f t="shared" si="30"/>
        <v>95.13888889</v>
      </c>
      <c r="AQ45" s="23">
        <v>5.0</v>
      </c>
      <c r="AR45" s="23">
        <v>5.0</v>
      </c>
      <c r="AS45" s="23">
        <v>10.0</v>
      </c>
      <c r="AT45" s="23">
        <f t="shared" ref="AT45:AU45" si="562">(AL45+AQ45)</f>
        <v>51</v>
      </c>
      <c r="AU45" s="23">
        <f t="shared" si="562"/>
        <v>31</v>
      </c>
      <c r="AV45" s="23">
        <f t="shared" si="32"/>
        <v>75</v>
      </c>
      <c r="AW45" s="23">
        <f t="shared" si="33"/>
        <v>157</v>
      </c>
      <c r="AX45" s="23">
        <f t="shared" si="34"/>
        <v>95.15151515</v>
      </c>
      <c r="AY45" s="32">
        <v>9.0</v>
      </c>
      <c r="AZ45" s="32">
        <v>8.0</v>
      </c>
      <c r="BA45" s="32">
        <v>12.0</v>
      </c>
      <c r="BB45" s="23">
        <f t="shared" ref="BB45:BD45" si="563">(AT45+AY45)</f>
        <v>60</v>
      </c>
      <c r="BC45" s="23">
        <f t="shared" si="563"/>
        <v>39</v>
      </c>
      <c r="BD45" s="23">
        <f t="shared" si="563"/>
        <v>87</v>
      </c>
      <c r="BE45" s="23">
        <f t="shared" si="36"/>
        <v>186</v>
      </c>
      <c r="BF45" s="33">
        <f t="shared" si="37"/>
        <v>95.38461538</v>
      </c>
      <c r="BG45" s="32">
        <v>11.0</v>
      </c>
      <c r="BH45" s="32">
        <v>8.0</v>
      </c>
      <c r="BI45" s="32">
        <v>17.0</v>
      </c>
      <c r="BJ45" s="23">
        <f t="shared" ref="BJ45:BL45" si="564">(BB45+BG45)</f>
        <v>71</v>
      </c>
      <c r="BK45" s="23">
        <f t="shared" si="564"/>
        <v>47</v>
      </c>
      <c r="BL45" s="23">
        <f t="shared" si="564"/>
        <v>104</v>
      </c>
      <c r="BM45" s="23">
        <f t="shared" si="39"/>
        <v>222</v>
      </c>
      <c r="BN45" s="33">
        <f t="shared" si="40"/>
        <v>94.87179487</v>
      </c>
      <c r="BO45" s="32">
        <v>8.0</v>
      </c>
      <c r="BP45" s="32">
        <v>7.0</v>
      </c>
      <c r="BQ45" s="32">
        <v>10.0</v>
      </c>
      <c r="BR45" s="23">
        <f t="shared" ref="BR45:BT45" si="565">(BJ45+BO45)</f>
        <v>79</v>
      </c>
      <c r="BS45" s="23">
        <f t="shared" si="565"/>
        <v>54</v>
      </c>
      <c r="BT45" s="23">
        <f t="shared" si="565"/>
        <v>114</v>
      </c>
      <c r="BU45" s="23">
        <f t="shared" si="42"/>
        <v>247</v>
      </c>
      <c r="BV45" s="33">
        <f t="shared" si="43"/>
        <v>94.63601533</v>
      </c>
      <c r="BW45" s="32">
        <v>7.0</v>
      </c>
      <c r="BX45" s="32">
        <v>8.0</v>
      </c>
      <c r="BY45" s="32">
        <v>10.0</v>
      </c>
      <c r="BZ45" s="23">
        <f t="shared" ref="BZ45:CB45" si="566">(BR45+BW45)</f>
        <v>86</v>
      </c>
      <c r="CA45" s="23">
        <f t="shared" si="566"/>
        <v>62</v>
      </c>
      <c r="CB45" s="23">
        <f t="shared" si="566"/>
        <v>124</v>
      </c>
      <c r="CC45" s="23">
        <f t="shared" si="45"/>
        <v>272</v>
      </c>
      <c r="CD45" s="33">
        <f t="shared" si="46"/>
        <v>95.1048951</v>
      </c>
      <c r="CE45" s="32">
        <v>8.0</v>
      </c>
      <c r="CF45" s="32">
        <v>8.0</v>
      </c>
      <c r="CG45" s="32">
        <v>14.0</v>
      </c>
      <c r="CH45" s="23">
        <f t="shared" ref="CH45:CJ45" si="567">BZ45+CE45</f>
        <v>94</v>
      </c>
      <c r="CI45" s="23">
        <f t="shared" si="567"/>
        <v>70</v>
      </c>
      <c r="CJ45" s="23">
        <f t="shared" si="567"/>
        <v>138</v>
      </c>
      <c r="CK45" s="23">
        <f t="shared" si="48"/>
        <v>302</v>
      </c>
      <c r="CL45" s="33">
        <f t="shared" si="49"/>
        <v>94.67084639</v>
      </c>
      <c r="CM45" s="32">
        <v>10.0</v>
      </c>
      <c r="CN45" s="32">
        <v>5.0</v>
      </c>
      <c r="CO45" s="32">
        <v>16.0</v>
      </c>
      <c r="CP45" s="23">
        <f t="shared" ref="CP45:CR45" si="568">CH45+CM45</f>
        <v>104</v>
      </c>
      <c r="CQ45" s="23">
        <f t="shared" si="568"/>
        <v>75</v>
      </c>
      <c r="CR45" s="23">
        <f t="shared" si="568"/>
        <v>154</v>
      </c>
      <c r="CS45" s="23">
        <f t="shared" si="51"/>
        <v>333</v>
      </c>
      <c r="CT45" s="33">
        <f t="shared" si="52"/>
        <v>94.87179487</v>
      </c>
      <c r="CU45" s="32"/>
      <c r="CV45" s="23"/>
      <c r="CW45" s="23"/>
      <c r="CX45" s="23"/>
      <c r="CY45" s="23"/>
      <c r="DA45" s="32">
        <v>9.0</v>
      </c>
      <c r="DB45" s="32">
        <v>6.0</v>
      </c>
      <c r="DC45" s="32">
        <v>13.0</v>
      </c>
      <c r="DD45" s="23">
        <f t="shared" ref="DD45:DF45" si="569">CP45+DA45</f>
        <v>113</v>
      </c>
      <c r="DE45" s="23">
        <f t="shared" si="569"/>
        <v>81</v>
      </c>
      <c r="DF45" s="23">
        <f t="shared" si="569"/>
        <v>167</v>
      </c>
      <c r="DG45" s="23">
        <f t="shared" si="54"/>
        <v>361</v>
      </c>
      <c r="DH45" s="33">
        <f t="shared" si="55"/>
        <v>94.75065617</v>
      </c>
      <c r="DI45" s="32">
        <v>11.0</v>
      </c>
      <c r="DJ45" s="32">
        <v>5.0</v>
      </c>
      <c r="DK45" s="32">
        <v>13.0</v>
      </c>
      <c r="DL45" s="23">
        <f t="shared" ref="DL45:DN45" si="570">DD45+DI45</f>
        <v>124</v>
      </c>
      <c r="DM45" s="23">
        <f t="shared" si="570"/>
        <v>86</v>
      </c>
      <c r="DN45" s="23">
        <f t="shared" si="570"/>
        <v>180</v>
      </c>
      <c r="DO45" s="23">
        <f t="shared" si="57"/>
        <v>390</v>
      </c>
      <c r="DP45" s="33">
        <f t="shared" si="58"/>
        <v>94.43099274</v>
      </c>
      <c r="DQ45" s="32">
        <v>13.0</v>
      </c>
      <c r="DR45" s="32">
        <v>6.0</v>
      </c>
      <c r="DS45" s="32">
        <v>10.0</v>
      </c>
      <c r="DT45" s="32">
        <f t="shared" ref="DT45:DV45" si="571">DL45+DQ45</f>
        <v>137</v>
      </c>
      <c r="DU45" s="23">
        <f t="shared" si="571"/>
        <v>92</v>
      </c>
      <c r="DV45" s="23">
        <f t="shared" si="571"/>
        <v>190</v>
      </c>
      <c r="DW45" s="23">
        <f t="shared" si="60"/>
        <v>419</v>
      </c>
      <c r="DX45" s="33">
        <f t="shared" si="61"/>
        <v>94.36936937</v>
      </c>
      <c r="DY45" s="32">
        <f t="shared" si="62"/>
        <v>282</v>
      </c>
      <c r="DZ45" s="34">
        <f t="shared" si="63"/>
        <v>94.94949495</v>
      </c>
      <c r="EA45" s="34">
        <f t="shared" si="64"/>
        <v>93.19727891</v>
      </c>
      <c r="EB45" s="23"/>
      <c r="EC45" s="23"/>
      <c r="ED45" s="23"/>
      <c r="EE45" s="23"/>
      <c r="EG45" s="32"/>
      <c r="EH45" s="32"/>
      <c r="EI45" s="32"/>
      <c r="EJ45" s="23"/>
      <c r="EK45" s="23"/>
      <c r="EL45" s="23"/>
      <c r="EM45" s="23"/>
      <c r="EO45" s="32"/>
      <c r="EP45" s="32"/>
      <c r="EQ45" s="32"/>
      <c r="ER45" s="23"/>
      <c r="ES45" s="23"/>
      <c r="ET45" s="23"/>
      <c r="EU45" s="23"/>
    </row>
    <row r="46" ht="15.75" customHeight="1">
      <c r="A46" s="37"/>
      <c r="B46" s="37"/>
      <c r="DZ46" s="4"/>
      <c r="EA46" s="4"/>
    </row>
    <row r="47" ht="15.75" customHeight="1">
      <c r="DZ47" s="4"/>
      <c r="EA47" s="4"/>
    </row>
    <row r="48" ht="15.75" customHeight="1">
      <c r="DZ48" s="4"/>
      <c r="EA48" s="4"/>
    </row>
    <row r="49" ht="15.75" customHeight="1">
      <c r="DZ49" s="4"/>
      <c r="EA49" s="4"/>
    </row>
    <row r="50" ht="15.75" customHeight="1">
      <c r="DZ50" s="4"/>
      <c r="EA50" s="4"/>
    </row>
    <row r="51" ht="15.75" customHeight="1">
      <c r="DZ51" s="4"/>
      <c r="EA51" s="4"/>
    </row>
    <row r="52" ht="15.75" customHeight="1">
      <c r="DZ52" s="4"/>
      <c r="EA52" s="4"/>
    </row>
    <row r="53" ht="15.75" customHeight="1">
      <c r="DZ53" s="4"/>
      <c r="EA53" s="4"/>
    </row>
    <row r="54" ht="15.75" customHeight="1">
      <c r="DZ54" s="4"/>
      <c r="EA54" s="4"/>
    </row>
    <row r="55" ht="15.75" customHeight="1">
      <c r="DZ55" s="4"/>
      <c r="EA55" s="4"/>
    </row>
    <row r="56" ht="15.75" customHeight="1">
      <c r="DZ56" s="4"/>
      <c r="EA56" s="4"/>
    </row>
    <row r="57" ht="15.75" customHeight="1">
      <c r="DZ57" s="4"/>
      <c r="EA57" s="4"/>
    </row>
    <row r="58" ht="15.75" customHeight="1">
      <c r="DZ58" s="4"/>
      <c r="EA58" s="4"/>
    </row>
    <row r="59" ht="15.75" customHeight="1">
      <c r="DZ59" s="4"/>
      <c r="EA59" s="4"/>
    </row>
    <row r="60" ht="15.75" customHeight="1">
      <c r="DZ60" s="4"/>
      <c r="EA60" s="4"/>
    </row>
    <row r="61" ht="15.75" customHeight="1">
      <c r="DZ61" s="4"/>
      <c r="EA61" s="4"/>
    </row>
    <row r="62" ht="15.75" customHeight="1">
      <c r="DZ62" s="4"/>
      <c r="EA62" s="4"/>
    </row>
    <row r="63" ht="15.75" customHeight="1">
      <c r="DZ63" s="4"/>
      <c r="EA63" s="4"/>
    </row>
    <row r="64" ht="15.75" customHeight="1">
      <c r="DZ64" s="4"/>
      <c r="EA64" s="4"/>
    </row>
    <row r="65" ht="15.75" customHeight="1">
      <c r="DZ65" s="4"/>
      <c r="EA65" s="4"/>
    </row>
    <row r="66" ht="15.75" customHeight="1">
      <c r="DZ66" s="4"/>
      <c r="EA66" s="4"/>
    </row>
    <row r="67" ht="15.75" customHeight="1">
      <c r="DZ67" s="4"/>
      <c r="EA67" s="4"/>
    </row>
    <row r="68" ht="15.75" customHeight="1">
      <c r="DZ68" s="4"/>
      <c r="EA68" s="4"/>
    </row>
    <row r="69" ht="15.75" customHeight="1">
      <c r="DZ69" s="4"/>
      <c r="EA69" s="4"/>
    </row>
    <row r="70" ht="15.75" customHeight="1">
      <c r="DZ70" s="4"/>
      <c r="EA70" s="4"/>
    </row>
    <row r="71" ht="15.75" customHeight="1">
      <c r="DZ71" s="4"/>
      <c r="EA71" s="4"/>
    </row>
    <row r="72" ht="15.75" customHeight="1">
      <c r="DZ72" s="4"/>
      <c r="EA72" s="4"/>
    </row>
    <row r="73" ht="15.75" customHeight="1">
      <c r="DZ73" s="4"/>
      <c r="EA73" s="4"/>
    </row>
    <row r="74" ht="15.75" customHeight="1">
      <c r="DZ74" s="4"/>
      <c r="EA74" s="4"/>
    </row>
    <row r="75" ht="15.75" customHeight="1">
      <c r="DZ75" s="4"/>
      <c r="EA75" s="4"/>
    </row>
    <row r="76" ht="15.75" customHeight="1">
      <c r="DZ76" s="4"/>
      <c r="EA76" s="4"/>
    </row>
    <row r="77" ht="15.75" customHeight="1">
      <c r="DZ77" s="4"/>
      <c r="EA77" s="4"/>
    </row>
    <row r="78" ht="15.75" customHeight="1">
      <c r="DZ78" s="4"/>
      <c r="EA78" s="4"/>
    </row>
    <row r="79" ht="15.75" customHeight="1">
      <c r="DZ79" s="4"/>
      <c r="EA79" s="4"/>
    </row>
    <row r="80" ht="15.75" customHeight="1">
      <c r="DZ80" s="4"/>
      <c r="EA80" s="4"/>
    </row>
    <row r="81" ht="15.75" customHeight="1">
      <c r="DZ81" s="4"/>
      <c r="EA81" s="4"/>
    </row>
    <row r="82" ht="15.75" customHeight="1">
      <c r="DZ82" s="4"/>
      <c r="EA82" s="4"/>
    </row>
    <row r="83" ht="15.75" customHeight="1">
      <c r="DZ83" s="4"/>
      <c r="EA83" s="4"/>
    </row>
    <row r="84" ht="15.75" customHeight="1">
      <c r="DZ84" s="4"/>
      <c r="EA84" s="4"/>
    </row>
    <row r="85" ht="15.75" customHeight="1">
      <c r="DZ85" s="4"/>
      <c r="EA85" s="4"/>
    </row>
    <row r="86" ht="15.75" customHeight="1">
      <c r="DZ86" s="4"/>
      <c r="EA86" s="4"/>
    </row>
    <row r="87" ht="15.75" customHeight="1">
      <c r="DZ87" s="4"/>
      <c r="EA87" s="4"/>
    </row>
    <row r="88" ht="15.75" customHeight="1">
      <c r="DZ88" s="4"/>
      <c r="EA88" s="4"/>
    </row>
    <row r="89" ht="15.75" customHeight="1">
      <c r="DZ89" s="4"/>
      <c r="EA89" s="4"/>
    </row>
    <row r="90" ht="15.75" customHeight="1">
      <c r="DZ90" s="4"/>
      <c r="EA90" s="4"/>
    </row>
    <row r="91" ht="15.75" customHeight="1">
      <c r="DZ91" s="4"/>
      <c r="EA91" s="4"/>
    </row>
    <row r="92" ht="15.75" customHeight="1">
      <c r="DZ92" s="4"/>
      <c r="EA92" s="4"/>
    </row>
    <row r="93" ht="15.75" customHeight="1">
      <c r="DZ93" s="4"/>
      <c r="EA93" s="4"/>
    </row>
    <row r="94" ht="15.75" customHeight="1">
      <c r="DZ94" s="4"/>
      <c r="EA94" s="4"/>
    </row>
    <row r="95" ht="15.75" customHeight="1">
      <c r="DZ95" s="4"/>
      <c r="EA95" s="4"/>
    </row>
    <row r="96" ht="15.75" customHeight="1">
      <c r="DZ96" s="4"/>
      <c r="EA96" s="4"/>
    </row>
    <row r="97" ht="15.75" customHeight="1">
      <c r="DZ97" s="4"/>
      <c r="EA97" s="4"/>
    </row>
    <row r="98" ht="15.75" customHeight="1">
      <c r="DZ98" s="4"/>
      <c r="EA98" s="4"/>
    </row>
    <row r="99" ht="15.75" customHeight="1">
      <c r="DZ99" s="4"/>
      <c r="EA99" s="4"/>
    </row>
    <row r="100" ht="15.75" customHeight="1">
      <c r="DZ100" s="4"/>
      <c r="EA100" s="4"/>
    </row>
    <row r="101" ht="15.75" customHeight="1">
      <c r="DZ101" s="4"/>
      <c r="EA101" s="4"/>
    </row>
    <row r="102" ht="15.75" customHeight="1">
      <c r="DZ102" s="4"/>
      <c r="EA102" s="4"/>
    </row>
    <row r="103" ht="15.75" customHeight="1">
      <c r="DZ103" s="4"/>
      <c r="EA103" s="4"/>
    </row>
    <row r="104" ht="15.75" customHeight="1">
      <c r="DZ104" s="4"/>
      <c r="EA104" s="4"/>
    </row>
    <row r="105" ht="15.75" customHeight="1">
      <c r="DZ105" s="4"/>
      <c r="EA105" s="4"/>
    </row>
    <row r="106" ht="15.75" customHeight="1">
      <c r="DZ106" s="4"/>
      <c r="EA106" s="4"/>
    </row>
    <row r="107" ht="15.75" customHeight="1">
      <c r="DZ107" s="4"/>
      <c r="EA107" s="4"/>
    </row>
    <row r="108" ht="15.75" customHeight="1">
      <c r="DZ108" s="4"/>
      <c r="EA108" s="4"/>
    </row>
    <row r="109" ht="15.75" customHeight="1">
      <c r="DZ109" s="4"/>
      <c r="EA109" s="4"/>
    </row>
    <row r="110" ht="15.75" customHeight="1">
      <c r="DZ110" s="4"/>
      <c r="EA110" s="4"/>
    </row>
    <row r="111" ht="15.75" customHeight="1">
      <c r="DZ111" s="4"/>
      <c r="EA111" s="4"/>
    </row>
    <row r="112" ht="15.75" customHeight="1">
      <c r="DZ112" s="4"/>
      <c r="EA112" s="4"/>
    </row>
    <row r="113" ht="15.75" customHeight="1">
      <c r="DZ113" s="4"/>
      <c r="EA113" s="4"/>
    </row>
    <row r="114" ht="15.75" customHeight="1">
      <c r="DZ114" s="4"/>
      <c r="EA114" s="4"/>
    </row>
    <row r="115" ht="15.75" customHeight="1">
      <c r="DZ115" s="4"/>
      <c r="EA115" s="4"/>
    </row>
    <row r="116" ht="15.75" customHeight="1">
      <c r="DZ116" s="4"/>
      <c r="EA116" s="4"/>
    </row>
    <row r="117" ht="15.75" customHeight="1">
      <c r="DZ117" s="4"/>
      <c r="EA117" s="4"/>
    </row>
    <row r="118" ht="15.75" customHeight="1">
      <c r="DZ118" s="4"/>
      <c r="EA118" s="4"/>
    </row>
    <row r="119" ht="15.75" customHeight="1">
      <c r="DZ119" s="4"/>
      <c r="EA119" s="4"/>
    </row>
    <row r="120" ht="15.75" customHeight="1">
      <c r="DZ120" s="4"/>
      <c r="EA120" s="4"/>
    </row>
    <row r="121" ht="15.75" customHeight="1">
      <c r="DZ121" s="4"/>
      <c r="EA121" s="4"/>
    </row>
    <row r="122" ht="15.75" customHeight="1">
      <c r="DZ122" s="4"/>
      <c r="EA122" s="4"/>
    </row>
    <row r="123" ht="15.75" customHeight="1">
      <c r="DZ123" s="4"/>
      <c r="EA123" s="4"/>
    </row>
    <row r="124" ht="15.75" customHeight="1">
      <c r="DZ124" s="4"/>
      <c r="EA124" s="4"/>
    </row>
    <row r="125" ht="15.75" customHeight="1">
      <c r="DZ125" s="4"/>
      <c r="EA125" s="4"/>
    </row>
    <row r="126" ht="15.75" customHeight="1">
      <c r="DZ126" s="4"/>
      <c r="EA126" s="4"/>
    </row>
    <row r="127" ht="15.75" customHeight="1">
      <c r="DZ127" s="4"/>
      <c r="EA127" s="4"/>
    </row>
    <row r="128" ht="15.75" customHeight="1">
      <c r="DZ128" s="4"/>
      <c r="EA128" s="4"/>
    </row>
    <row r="129" ht="15.75" customHeight="1">
      <c r="DZ129" s="4"/>
      <c r="EA129" s="4"/>
    </row>
    <row r="130" ht="15.75" customHeight="1">
      <c r="DZ130" s="4"/>
      <c r="EA130" s="4"/>
    </row>
    <row r="131" ht="15.75" customHeight="1">
      <c r="DZ131" s="4"/>
      <c r="EA131" s="4"/>
    </row>
    <row r="132" ht="15.75" customHeight="1">
      <c r="DZ132" s="4"/>
      <c r="EA132" s="4"/>
    </row>
    <row r="133" ht="15.75" customHeight="1">
      <c r="DZ133" s="4"/>
      <c r="EA133" s="4"/>
    </row>
    <row r="134" ht="15.75" customHeight="1">
      <c r="DZ134" s="4"/>
      <c r="EA134" s="4"/>
    </row>
    <row r="135" ht="15.75" customHeight="1">
      <c r="DZ135" s="4"/>
      <c r="EA135" s="4"/>
    </row>
    <row r="136" ht="15.75" customHeight="1">
      <c r="DZ136" s="4"/>
      <c r="EA136" s="4"/>
    </row>
    <row r="137" ht="15.75" customHeight="1">
      <c r="DZ137" s="4"/>
      <c r="EA137" s="4"/>
    </row>
    <row r="138" ht="15.75" customHeight="1">
      <c r="DZ138" s="4"/>
      <c r="EA138" s="4"/>
    </row>
    <row r="139" ht="15.75" customHeight="1">
      <c r="DZ139" s="4"/>
      <c r="EA139" s="4"/>
    </row>
    <row r="140" ht="15.75" customHeight="1">
      <c r="DZ140" s="4"/>
      <c r="EA140" s="4"/>
    </row>
    <row r="141" ht="15.75" customHeight="1">
      <c r="DZ141" s="4"/>
      <c r="EA141" s="4"/>
    </row>
    <row r="142" ht="15.75" customHeight="1">
      <c r="DZ142" s="4"/>
      <c r="EA142" s="4"/>
    </row>
    <row r="143" ht="15.75" customHeight="1">
      <c r="DZ143" s="4"/>
      <c r="EA143" s="4"/>
    </row>
    <row r="144" ht="15.75" customHeight="1">
      <c r="DZ144" s="4"/>
      <c r="EA144" s="4"/>
    </row>
    <row r="145" ht="15.75" customHeight="1">
      <c r="DZ145" s="4"/>
      <c r="EA145" s="4"/>
    </row>
    <row r="146" ht="15.75" customHeight="1">
      <c r="DZ146" s="4"/>
      <c r="EA146" s="4"/>
    </row>
    <row r="147" ht="15.75" customHeight="1">
      <c r="DZ147" s="4"/>
      <c r="EA147" s="4"/>
    </row>
    <row r="148" ht="15.75" customHeight="1">
      <c r="DZ148" s="4"/>
      <c r="EA148" s="4"/>
    </row>
    <row r="149" ht="15.75" customHeight="1">
      <c r="DZ149" s="4"/>
      <c r="EA149" s="4"/>
    </row>
    <row r="150" ht="15.75" customHeight="1">
      <c r="DZ150" s="4"/>
      <c r="EA150" s="4"/>
    </row>
    <row r="151" ht="15.75" customHeight="1">
      <c r="DZ151" s="4"/>
      <c r="EA151" s="4"/>
    </row>
    <row r="152" ht="15.75" customHeight="1">
      <c r="DZ152" s="4"/>
      <c r="EA152" s="4"/>
    </row>
    <row r="153" ht="15.75" customHeight="1">
      <c r="DZ153" s="4"/>
      <c r="EA153" s="4"/>
    </row>
    <row r="154" ht="15.75" customHeight="1">
      <c r="DZ154" s="4"/>
      <c r="EA154" s="4"/>
    </row>
    <row r="155" ht="15.75" customHeight="1">
      <c r="DZ155" s="4"/>
      <c r="EA155" s="4"/>
    </row>
    <row r="156" ht="15.75" customHeight="1">
      <c r="DZ156" s="4"/>
      <c r="EA156" s="4"/>
    </row>
    <row r="157" ht="15.75" customHeight="1">
      <c r="DZ157" s="4"/>
      <c r="EA157" s="4"/>
    </row>
    <row r="158" ht="15.75" customHeight="1">
      <c r="DZ158" s="4"/>
      <c r="EA158" s="4"/>
    </row>
    <row r="159" ht="15.75" customHeight="1">
      <c r="DZ159" s="4"/>
      <c r="EA159" s="4"/>
    </row>
    <row r="160" ht="15.75" customHeight="1">
      <c r="DZ160" s="4"/>
      <c r="EA160" s="4"/>
    </row>
    <row r="161" ht="15.75" customHeight="1">
      <c r="DZ161" s="4"/>
      <c r="EA161" s="4"/>
    </row>
    <row r="162" ht="15.75" customHeight="1">
      <c r="DZ162" s="4"/>
      <c r="EA162" s="4"/>
    </row>
    <row r="163" ht="15.75" customHeight="1">
      <c r="DZ163" s="4"/>
      <c r="EA163" s="4"/>
    </row>
    <row r="164" ht="15.75" customHeight="1">
      <c r="DZ164" s="4"/>
      <c r="EA164" s="4"/>
    </row>
    <row r="165" ht="15.75" customHeight="1">
      <c r="DZ165" s="4"/>
      <c r="EA165" s="4"/>
    </row>
    <row r="166" ht="15.75" customHeight="1">
      <c r="DZ166" s="4"/>
      <c r="EA166" s="4"/>
    </row>
    <row r="167" ht="15.75" customHeight="1">
      <c r="DZ167" s="4"/>
      <c r="EA167" s="4"/>
    </row>
    <row r="168" ht="15.75" customHeight="1">
      <c r="DZ168" s="4"/>
      <c r="EA168" s="4"/>
    </row>
    <row r="169" ht="15.75" customHeight="1">
      <c r="DZ169" s="4"/>
      <c r="EA169" s="4"/>
    </row>
    <row r="170" ht="15.75" customHeight="1">
      <c r="DZ170" s="4"/>
      <c r="EA170" s="4"/>
    </row>
    <row r="171" ht="15.75" customHeight="1">
      <c r="DZ171" s="4"/>
      <c r="EA171" s="4"/>
    </row>
    <row r="172" ht="15.75" customHeight="1">
      <c r="DZ172" s="4"/>
      <c r="EA172" s="4"/>
    </row>
    <row r="173" ht="15.75" customHeight="1">
      <c r="DZ173" s="4"/>
      <c r="EA173" s="4"/>
    </row>
    <row r="174" ht="15.75" customHeight="1">
      <c r="DZ174" s="4"/>
      <c r="EA174" s="4"/>
    </row>
    <row r="175" ht="15.75" customHeight="1">
      <c r="DZ175" s="4"/>
      <c r="EA175" s="4"/>
    </row>
    <row r="176" ht="15.75" customHeight="1">
      <c r="DZ176" s="4"/>
      <c r="EA176" s="4"/>
    </row>
    <row r="177" ht="15.75" customHeight="1">
      <c r="DZ177" s="4"/>
      <c r="EA177" s="4"/>
    </row>
    <row r="178" ht="15.75" customHeight="1">
      <c r="DZ178" s="4"/>
      <c r="EA178" s="4"/>
    </row>
    <row r="179" ht="15.75" customHeight="1">
      <c r="DZ179" s="4"/>
      <c r="EA179" s="4"/>
    </row>
    <row r="180" ht="15.75" customHeight="1">
      <c r="DZ180" s="4"/>
      <c r="EA180" s="4"/>
    </row>
    <row r="181" ht="15.75" customHeight="1">
      <c r="DZ181" s="4"/>
      <c r="EA181" s="4"/>
    </row>
    <row r="182" ht="15.75" customHeight="1">
      <c r="DZ182" s="4"/>
      <c r="EA182" s="4"/>
    </row>
    <row r="183" ht="15.75" customHeight="1">
      <c r="DZ183" s="4"/>
      <c r="EA183" s="4"/>
    </row>
    <row r="184" ht="15.75" customHeight="1">
      <c r="DZ184" s="4"/>
      <c r="EA184" s="4"/>
    </row>
    <row r="185" ht="15.75" customHeight="1">
      <c r="DZ185" s="4"/>
      <c r="EA185" s="4"/>
    </row>
    <row r="186" ht="15.75" customHeight="1">
      <c r="DZ186" s="4"/>
      <c r="EA186" s="4"/>
    </row>
    <row r="187" ht="15.75" customHeight="1">
      <c r="DZ187" s="4"/>
      <c r="EA187" s="4"/>
    </row>
    <row r="188" ht="15.75" customHeight="1">
      <c r="DZ188" s="4"/>
      <c r="EA188" s="4"/>
    </row>
    <row r="189" ht="15.75" customHeight="1">
      <c r="DZ189" s="4"/>
      <c r="EA189" s="4"/>
    </row>
    <row r="190" ht="15.75" customHeight="1">
      <c r="DZ190" s="4"/>
      <c r="EA190" s="4"/>
    </row>
    <row r="191" ht="15.75" customHeight="1">
      <c r="DZ191" s="4"/>
      <c r="EA191" s="4"/>
    </row>
    <row r="192" ht="15.75" customHeight="1">
      <c r="DZ192" s="4"/>
      <c r="EA192" s="4"/>
    </row>
    <row r="193" ht="15.75" customHeight="1">
      <c r="DZ193" s="4"/>
      <c r="EA193" s="4"/>
    </row>
    <row r="194" ht="15.75" customHeight="1">
      <c r="DZ194" s="4"/>
      <c r="EA194" s="4"/>
    </row>
    <row r="195" ht="15.75" customHeight="1">
      <c r="DZ195" s="4"/>
      <c r="EA195" s="4"/>
    </row>
    <row r="196" ht="15.75" customHeight="1">
      <c r="DZ196" s="4"/>
      <c r="EA196" s="4"/>
    </row>
    <row r="197" ht="15.75" customHeight="1">
      <c r="DZ197" s="4"/>
      <c r="EA197" s="4"/>
    </row>
    <row r="198" ht="15.75" customHeight="1">
      <c r="DZ198" s="4"/>
      <c r="EA198" s="4"/>
    </row>
    <row r="199" ht="15.75" customHeight="1">
      <c r="DZ199" s="4"/>
      <c r="EA199" s="4"/>
    </row>
    <row r="200" ht="15.75" customHeight="1">
      <c r="DZ200" s="4"/>
      <c r="EA200" s="4"/>
    </row>
    <row r="201" ht="15.75" customHeight="1">
      <c r="DZ201" s="4"/>
      <c r="EA201" s="4"/>
    </row>
    <row r="202" ht="15.75" customHeight="1">
      <c r="DZ202" s="4"/>
      <c r="EA202" s="4"/>
    </row>
    <row r="203" ht="15.75" customHeight="1">
      <c r="DZ203" s="4"/>
      <c r="EA203" s="4"/>
    </row>
    <row r="204" ht="15.75" customHeight="1">
      <c r="DZ204" s="4"/>
      <c r="EA204" s="4"/>
    </row>
    <row r="205" ht="15.75" customHeight="1">
      <c r="DZ205" s="4"/>
      <c r="EA205" s="4"/>
    </row>
    <row r="206" ht="15.75" customHeight="1">
      <c r="DZ206" s="4"/>
      <c r="EA206" s="4"/>
    </row>
    <row r="207" ht="15.75" customHeight="1">
      <c r="DZ207" s="4"/>
      <c r="EA207" s="4"/>
    </row>
    <row r="208" ht="15.75" customHeight="1">
      <c r="DZ208" s="4"/>
      <c r="EA208" s="4"/>
    </row>
    <row r="209" ht="15.75" customHeight="1">
      <c r="DZ209" s="4"/>
      <c r="EA209" s="4"/>
    </row>
    <row r="210" ht="15.75" customHeight="1">
      <c r="DZ210" s="4"/>
      <c r="EA210" s="4"/>
    </row>
    <row r="211" ht="15.75" customHeight="1">
      <c r="DZ211" s="4"/>
      <c r="EA211" s="4"/>
    </row>
    <row r="212" ht="15.75" customHeight="1">
      <c r="DZ212" s="4"/>
      <c r="EA212" s="4"/>
    </row>
    <row r="213" ht="15.75" customHeight="1">
      <c r="DZ213" s="4"/>
      <c r="EA213" s="4"/>
    </row>
    <row r="214" ht="15.75" customHeight="1">
      <c r="DZ214" s="4"/>
      <c r="EA214" s="4"/>
    </row>
    <row r="215" ht="15.75" customHeight="1">
      <c r="DZ215" s="4"/>
      <c r="EA215" s="4"/>
    </row>
    <row r="216" ht="15.75" customHeight="1">
      <c r="DZ216" s="4"/>
      <c r="EA216" s="4"/>
    </row>
    <row r="217" ht="15.75" customHeight="1">
      <c r="DZ217" s="4"/>
      <c r="EA217" s="4"/>
    </row>
    <row r="218" ht="15.75" customHeight="1">
      <c r="DZ218" s="4"/>
      <c r="EA218" s="4"/>
    </row>
    <row r="219" ht="15.75" customHeight="1">
      <c r="DZ219" s="4"/>
      <c r="EA219" s="4"/>
    </row>
    <row r="220" ht="15.75" customHeight="1">
      <c r="DZ220" s="4"/>
      <c r="EA220" s="4"/>
    </row>
    <row r="221" ht="15.75" customHeight="1">
      <c r="DZ221" s="4"/>
      <c r="EA221" s="4"/>
    </row>
    <row r="222" ht="15.75" customHeight="1">
      <c r="DZ222" s="4"/>
      <c r="EA222" s="4"/>
    </row>
    <row r="223" ht="15.75" customHeight="1">
      <c r="DZ223" s="4"/>
      <c r="EA223" s="4"/>
    </row>
    <row r="224" ht="15.75" customHeight="1">
      <c r="DZ224" s="4"/>
      <c r="EA224" s="4"/>
    </row>
    <row r="225" ht="15.75" customHeight="1">
      <c r="DZ225" s="4"/>
      <c r="EA225" s="4"/>
    </row>
    <row r="226" ht="15.75" customHeight="1">
      <c r="DZ226" s="4"/>
      <c r="EA226" s="4"/>
    </row>
    <row r="227" ht="15.75" customHeight="1">
      <c r="DZ227" s="4"/>
      <c r="EA227" s="4"/>
    </row>
    <row r="228" ht="15.75" customHeight="1">
      <c r="DZ228" s="4"/>
      <c r="EA228" s="4"/>
    </row>
    <row r="229" ht="15.75" customHeight="1">
      <c r="DZ229" s="4"/>
      <c r="EA229" s="4"/>
    </row>
    <row r="230" ht="15.75" customHeight="1">
      <c r="DZ230" s="4"/>
      <c r="EA230" s="4"/>
    </row>
    <row r="231" ht="15.75" customHeight="1">
      <c r="DZ231" s="4"/>
      <c r="EA231" s="4"/>
    </row>
    <row r="232" ht="15.75" customHeight="1">
      <c r="DZ232" s="4"/>
      <c r="EA232" s="4"/>
    </row>
    <row r="233" ht="15.75" customHeight="1">
      <c r="DZ233" s="4"/>
      <c r="EA233" s="4"/>
    </row>
    <row r="234" ht="15.75" customHeight="1">
      <c r="DZ234" s="4"/>
      <c r="EA234" s="4"/>
    </row>
    <row r="235" ht="15.75" customHeight="1">
      <c r="DZ235" s="4"/>
      <c r="EA235" s="4"/>
    </row>
    <row r="236" ht="15.75" customHeight="1">
      <c r="DZ236" s="4"/>
      <c r="EA236" s="4"/>
    </row>
    <row r="237" ht="15.75" customHeight="1">
      <c r="DZ237" s="4"/>
      <c r="EA237" s="4"/>
    </row>
    <row r="238" ht="15.75" customHeight="1">
      <c r="DZ238" s="4"/>
      <c r="EA238" s="4"/>
    </row>
    <row r="239" ht="15.75" customHeight="1">
      <c r="DZ239" s="4"/>
      <c r="EA239" s="4"/>
    </row>
    <row r="240" ht="15.75" customHeight="1">
      <c r="DZ240" s="4"/>
      <c r="EA240" s="4"/>
    </row>
    <row r="241" ht="15.75" customHeight="1">
      <c r="DZ241" s="4"/>
      <c r="EA241" s="4"/>
    </row>
    <row r="242" ht="15.75" customHeight="1">
      <c r="DZ242" s="4"/>
      <c r="EA242" s="4"/>
    </row>
    <row r="243" ht="15.75" customHeight="1">
      <c r="DZ243" s="4"/>
      <c r="EA243" s="4"/>
    </row>
    <row r="244" ht="15.75" customHeight="1">
      <c r="DZ244" s="4"/>
      <c r="EA244" s="4"/>
    </row>
    <row r="245" ht="15.75" customHeight="1">
      <c r="DZ245" s="4"/>
      <c r="EA245" s="4"/>
    </row>
    <row r="246" ht="15.75" customHeight="1">
      <c r="DZ246" s="4"/>
      <c r="EA246" s="4"/>
    </row>
    <row r="247" ht="15.75" customHeight="1">
      <c r="DZ247" s="4"/>
      <c r="EA247" s="4"/>
    </row>
    <row r="248" ht="15.75" customHeight="1">
      <c r="DZ248" s="4"/>
      <c r="EA248" s="4"/>
    </row>
    <row r="249" ht="15.75" customHeight="1">
      <c r="DZ249" s="4"/>
      <c r="EA249" s="4"/>
    </row>
    <row r="250" ht="15.75" customHeight="1">
      <c r="DZ250" s="4"/>
      <c r="EA250" s="4"/>
    </row>
    <row r="251" ht="15.75" customHeight="1">
      <c r="DZ251" s="4"/>
      <c r="EA251" s="4"/>
    </row>
    <row r="252" ht="15.75" customHeight="1">
      <c r="DZ252" s="4"/>
      <c r="EA252" s="4"/>
    </row>
    <row r="253" ht="15.75" customHeight="1">
      <c r="DZ253" s="4"/>
      <c r="EA253" s="4"/>
    </row>
    <row r="254" ht="15.75" customHeight="1">
      <c r="DZ254" s="4"/>
      <c r="EA254" s="4"/>
    </row>
    <row r="255" ht="15.75" customHeight="1">
      <c r="DZ255" s="4"/>
      <c r="EA255" s="4"/>
    </row>
    <row r="256" ht="15.75" customHeight="1">
      <c r="DZ256" s="4"/>
      <c r="EA256" s="4"/>
    </row>
    <row r="257" ht="15.75" customHeight="1">
      <c r="DZ257" s="4"/>
      <c r="EA257" s="4"/>
    </row>
    <row r="258" ht="15.75" customHeight="1">
      <c r="DZ258" s="4"/>
      <c r="EA258" s="4"/>
    </row>
    <row r="259" ht="15.75" customHeight="1">
      <c r="DZ259" s="4"/>
      <c r="EA259" s="4"/>
    </row>
    <row r="260" ht="15.75" customHeight="1">
      <c r="DZ260" s="4"/>
      <c r="EA260" s="4"/>
    </row>
    <row r="261" ht="15.75" customHeight="1">
      <c r="DZ261" s="4"/>
      <c r="EA261" s="4"/>
    </row>
    <row r="262" ht="15.75" customHeight="1">
      <c r="DZ262" s="4"/>
      <c r="EA262" s="4"/>
    </row>
    <row r="263" ht="15.75" customHeight="1">
      <c r="DZ263" s="4"/>
      <c r="EA263" s="4"/>
    </row>
    <row r="264" ht="15.75" customHeight="1">
      <c r="DZ264" s="4"/>
      <c r="EA264" s="4"/>
    </row>
    <row r="265" ht="15.75" customHeight="1">
      <c r="DZ265" s="4"/>
      <c r="EA265" s="4"/>
    </row>
    <row r="266" ht="15.75" customHeight="1">
      <c r="DZ266" s="4"/>
      <c r="EA266" s="4"/>
    </row>
    <row r="267" ht="15.75" customHeight="1">
      <c r="DZ267" s="4"/>
      <c r="EA267" s="4"/>
    </row>
    <row r="268" ht="15.75" customHeight="1">
      <c r="DZ268" s="4"/>
      <c r="EA268" s="4"/>
    </row>
    <row r="269" ht="15.75" customHeight="1">
      <c r="DZ269" s="4"/>
      <c r="EA269" s="4"/>
    </row>
    <row r="270" ht="15.75" customHeight="1">
      <c r="DZ270" s="4"/>
      <c r="EA270" s="4"/>
    </row>
    <row r="271" ht="15.75" customHeight="1">
      <c r="DZ271" s="4"/>
      <c r="EA271" s="4"/>
    </row>
    <row r="272" ht="15.75" customHeight="1">
      <c r="DZ272" s="4"/>
      <c r="EA272" s="4"/>
    </row>
    <row r="273" ht="15.75" customHeight="1">
      <c r="DZ273" s="4"/>
      <c r="EA273" s="4"/>
    </row>
    <row r="274" ht="15.75" customHeight="1">
      <c r="DZ274" s="4"/>
      <c r="EA274" s="4"/>
    </row>
    <row r="275" ht="15.75" customHeight="1">
      <c r="DZ275" s="4"/>
      <c r="EA275" s="4"/>
    </row>
    <row r="276" ht="15.75" customHeight="1">
      <c r="DZ276" s="4"/>
      <c r="EA276" s="4"/>
    </row>
    <row r="277" ht="15.75" customHeight="1">
      <c r="DZ277" s="4"/>
      <c r="EA277" s="4"/>
    </row>
    <row r="278" ht="15.75" customHeight="1">
      <c r="DZ278" s="4"/>
      <c r="EA278" s="4"/>
    </row>
    <row r="279" ht="15.75" customHeight="1">
      <c r="DZ279" s="4"/>
      <c r="EA279" s="4"/>
    </row>
    <row r="280" ht="15.75" customHeight="1">
      <c r="DZ280" s="4"/>
      <c r="EA280" s="4"/>
    </row>
    <row r="281" ht="15.75" customHeight="1">
      <c r="DZ281" s="4"/>
      <c r="EA281" s="4"/>
    </row>
    <row r="282" ht="15.75" customHeight="1">
      <c r="DZ282" s="4"/>
      <c r="EA282" s="4"/>
    </row>
    <row r="283" ht="15.75" customHeight="1">
      <c r="DZ283" s="4"/>
      <c r="EA283" s="4"/>
    </row>
    <row r="284" ht="15.75" customHeight="1">
      <c r="DZ284" s="4"/>
      <c r="EA284" s="4"/>
    </row>
    <row r="285" ht="15.75" customHeight="1">
      <c r="DZ285" s="4"/>
      <c r="EA285" s="4"/>
    </row>
    <row r="286" ht="15.75" customHeight="1">
      <c r="DZ286" s="4"/>
      <c r="EA286" s="4"/>
    </row>
    <row r="287" ht="15.75" customHeight="1">
      <c r="DZ287" s="4"/>
      <c r="EA287" s="4"/>
    </row>
    <row r="288" ht="15.75" customHeight="1">
      <c r="DZ288" s="4"/>
      <c r="EA288" s="4"/>
    </row>
    <row r="289" ht="15.75" customHeight="1">
      <c r="DZ289" s="4"/>
      <c r="EA289" s="4"/>
    </row>
    <row r="290" ht="15.75" customHeight="1">
      <c r="DZ290" s="4"/>
      <c r="EA290" s="4"/>
    </row>
    <row r="291" ht="15.75" customHeight="1">
      <c r="DZ291" s="4"/>
      <c r="EA291" s="4"/>
    </row>
    <row r="292" ht="15.75" customHeight="1">
      <c r="DZ292" s="4"/>
      <c r="EA292" s="4"/>
    </row>
    <row r="293" ht="15.75" customHeight="1">
      <c r="DZ293" s="4"/>
      <c r="EA293" s="4"/>
    </row>
    <row r="294" ht="15.75" customHeight="1">
      <c r="DZ294" s="4"/>
      <c r="EA294" s="4"/>
    </row>
    <row r="295" ht="15.75" customHeight="1">
      <c r="DZ295" s="4"/>
      <c r="EA295" s="4"/>
    </row>
    <row r="296" ht="15.75" customHeight="1">
      <c r="DZ296" s="4"/>
      <c r="EA296" s="4"/>
    </row>
    <row r="297" ht="15.75" customHeight="1">
      <c r="DZ297" s="4"/>
      <c r="EA297" s="4"/>
    </row>
    <row r="298" ht="15.75" customHeight="1">
      <c r="DZ298" s="4"/>
      <c r="EA298" s="4"/>
    </row>
    <row r="299" ht="15.75" customHeight="1">
      <c r="DZ299" s="4"/>
      <c r="EA299" s="4"/>
    </row>
    <row r="300" ht="15.75" customHeight="1">
      <c r="DZ300" s="4"/>
      <c r="EA300" s="4"/>
    </row>
    <row r="301" ht="15.75" customHeight="1">
      <c r="DZ301" s="4"/>
      <c r="EA301" s="4"/>
    </row>
    <row r="302" ht="15.75" customHeight="1">
      <c r="DZ302" s="4"/>
      <c r="EA302" s="4"/>
    </row>
    <row r="303" ht="15.75" customHeight="1">
      <c r="DZ303" s="4"/>
      <c r="EA303" s="4"/>
    </row>
    <row r="304" ht="15.75" customHeight="1">
      <c r="DZ304" s="4"/>
      <c r="EA304" s="4"/>
    </row>
    <row r="305" ht="15.75" customHeight="1">
      <c r="DZ305" s="4"/>
      <c r="EA305" s="4"/>
    </row>
    <row r="306" ht="15.75" customHeight="1">
      <c r="DZ306" s="4"/>
      <c r="EA306" s="4"/>
    </row>
    <row r="307" ht="15.75" customHeight="1">
      <c r="DZ307" s="4"/>
      <c r="EA307" s="4"/>
    </row>
    <row r="308" ht="15.75" customHeight="1">
      <c r="DZ308" s="4"/>
      <c r="EA308" s="4"/>
    </row>
    <row r="309" ht="15.75" customHeight="1">
      <c r="DZ309" s="4"/>
      <c r="EA309" s="4"/>
    </row>
    <row r="310" ht="15.75" customHeight="1">
      <c r="DZ310" s="4"/>
      <c r="EA310" s="4"/>
    </row>
    <row r="311" ht="15.75" customHeight="1">
      <c r="DZ311" s="4"/>
      <c r="EA311" s="4"/>
    </row>
    <row r="312" ht="15.75" customHeight="1">
      <c r="DZ312" s="4"/>
      <c r="EA312" s="4"/>
    </row>
    <row r="313" ht="15.75" customHeight="1">
      <c r="DZ313" s="4"/>
      <c r="EA313" s="4"/>
    </row>
    <row r="314" ht="15.75" customHeight="1">
      <c r="DZ314" s="4"/>
      <c r="EA314" s="4"/>
    </row>
    <row r="315" ht="15.75" customHeight="1">
      <c r="DZ315" s="4"/>
      <c r="EA315" s="4"/>
    </row>
    <row r="316" ht="15.75" customHeight="1">
      <c r="DZ316" s="4"/>
      <c r="EA316" s="4"/>
    </row>
    <row r="317" ht="15.75" customHeight="1">
      <c r="DZ317" s="4"/>
      <c r="EA317" s="4"/>
    </row>
    <row r="318" ht="15.75" customHeight="1">
      <c r="DZ318" s="4"/>
      <c r="EA318" s="4"/>
    </row>
    <row r="319" ht="15.75" customHeight="1">
      <c r="DZ319" s="4"/>
      <c r="EA319" s="4"/>
    </row>
    <row r="320" ht="15.75" customHeight="1">
      <c r="DZ320" s="4"/>
      <c r="EA320" s="4"/>
    </row>
    <row r="321" ht="15.75" customHeight="1">
      <c r="DZ321" s="4"/>
      <c r="EA321" s="4"/>
    </row>
    <row r="322" ht="15.75" customHeight="1">
      <c r="DZ322" s="4"/>
      <c r="EA322" s="4"/>
    </row>
    <row r="323" ht="15.75" customHeight="1">
      <c r="DZ323" s="4"/>
      <c r="EA323" s="4"/>
    </row>
    <row r="324" ht="15.75" customHeight="1">
      <c r="DZ324" s="4"/>
      <c r="EA324" s="4"/>
    </row>
    <row r="325" ht="15.75" customHeight="1">
      <c r="DZ325" s="4"/>
      <c r="EA325" s="4"/>
    </row>
    <row r="326" ht="15.75" customHeight="1">
      <c r="DZ326" s="4"/>
      <c r="EA326" s="4"/>
    </row>
    <row r="327" ht="15.75" customHeight="1">
      <c r="DZ327" s="4"/>
      <c r="EA327" s="4"/>
    </row>
    <row r="328" ht="15.75" customHeight="1">
      <c r="DZ328" s="4"/>
      <c r="EA328" s="4"/>
    </row>
    <row r="329" ht="15.75" customHeight="1">
      <c r="DZ329" s="4"/>
      <c r="EA329" s="4"/>
    </row>
    <row r="330" ht="15.75" customHeight="1">
      <c r="DZ330" s="4"/>
      <c r="EA330" s="4"/>
    </row>
    <row r="331" ht="15.75" customHeight="1">
      <c r="DZ331" s="4"/>
      <c r="EA331" s="4"/>
    </row>
    <row r="332" ht="15.75" customHeight="1">
      <c r="DZ332" s="4"/>
      <c r="EA332" s="4"/>
    </row>
    <row r="333" ht="15.75" customHeight="1">
      <c r="DZ333" s="4"/>
      <c r="EA333" s="4"/>
    </row>
    <row r="334" ht="15.75" customHeight="1">
      <c r="DZ334" s="4"/>
      <c r="EA334" s="4"/>
    </row>
    <row r="335" ht="15.75" customHeight="1">
      <c r="DZ335" s="4"/>
      <c r="EA335" s="4"/>
    </row>
    <row r="336" ht="15.75" customHeight="1">
      <c r="DZ336" s="4"/>
      <c r="EA336" s="4"/>
    </row>
    <row r="337" ht="15.75" customHeight="1">
      <c r="DZ337" s="4"/>
      <c r="EA337" s="4"/>
    </row>
    <row r="338" ht="15.75" customHeight="1">
      <c r="DZ338" s="4"/>
      <c r="EA338" s="4"/>
    </row>
    <row r="339" ht="15.75" customHeight="1">
      <c r="DZ339" s="4"/>
      <c r="EA339" s="4"/>
    </row>
    <row r="340" ht="15.75" customHeight="1">
      <c r="DZ340" s="4"/>
      <c r="EA340" s="4"/>
    </row>
    <row r="341" ht="15.75" customHeight="1">
      <c r="DZ341" s="4"/>
      <c r="EA341" s="4"/>
    </row>
    <row r="342" ht="15.75" customHeight="1">
      <c r="DZ342" s="4"/>
      <c r="EA342" s="4"/>
    </row>
    <row r="343" ht="15.75" customHeight="1">
      <c r="DZ343" s="4"/>
      <c r="EA343" s="4"/>
    </row>
    <row r="344" ht="15.75" customHeight="1">
      <c r="DZ344" s="4"/>
      <c r="EA344" s="4"/>
    </row>
    <row r="345" ht="15.75" customHeight="1">
      <c r="DZ345" s="4"/>
      <c r="EA345" s="4"/>
    </row>
    <row r="346" ht="15.75" customHeight="1">
      <c r="DZ346" s="4"/>
      <c r="EA346" s="4"/>
    </row>
    <row r="347" ht="15.75" customHeight="1">
      <c r="DZ347" s="4"/>
      <c r="EA347" s="4"/>
    </row>
    <row r="348" ht="15.75" customHeight="1">
      <c r="DZ348" s="4"/>
      <c r="EA348" s="4"/>
    </row>
    <row r="349" ht="15.75" customHeight="1">
      <c r="DZ349" s="4"/>
      <c r="EA349" s="4"/>
    </row>
    <row r="350" ht="15.75" customHeight="1">
      <c r="DZ350" s="4"/>
      <c r="EA350" s="4"/>
    </row>
    <row r="351" ht="15.75" customHeight="1">
      <c r="DZ351" s="4"/>
      <c r="EA351" s="4"/>
    </row>
    <row r="352" ht="15.75" customHeight="1">
      <c r="DZ352" s="4"/>
      <c r="EA352" s="4"/>
    </row>
    <row r="353" ht="15.75" customHeight="1">
      <c r="DZ353" s="4"/>
      <c r="EA353" s="4"/>
    </row>
    <row r="354" ht="15.75" customHeight="1">
      <c r="DZ354" s="4"/>
      <c r="EA354" s="4"/>
    </row>
    <row r="355" ht="15.75" customHeight="1">
      <c r="DZ355" s="4"/>
      <c r="EA355" s="4"/>
    </row>
    <row r="356" ht="15.75" customHeight="1">
      <c r="DZ356" s="4"/>
      <c r="EA356" s="4"/>
    </row>
    <row r="357" ht="15.75" customHeight="1">
      <c r="DZ357" s="4"/>
      <c r="EA357" s="4"/>
    </row>
    <row r="358" ht="15.75" customHeight="1">
      <c r="DZ358" s="4"/>
      <c r="EA358" s="4"/>
    </row>
    <row r="359" ht="15.75" customHeight="1">
      <c r="DZ359" s="4"/>
      <c r="EA359" s="4"/>
    </row>
    <row r="360" ht="15.75" customHeight="1">
      <c r="DZ360" s="4"/>
      <c r="EA360" s="4"/>
    </row>
    <row r="361" ht="15.75" customHeight="1">
      <c r="DZ361" s="4"/>
      <c r="EA361" s="4"/>
    </row>
    <row r="362" ht="15.75" customHeight="1">
      <c r="DZ362" s="4"/>
      <c r="EA362" s="4"/>
    </row>
    <row r="363" ht="15.75" customHeight="1">
      <c r="DZ363" s="4"/>
      <c r="EA363" s="4"/>
    </row>
    <row r="364" ht="15.75" customHeight="1">
      <c r="DZ364" s="4"/>
      <c r="EA364" s="4"/>
    </row>
    <row r="365" ht="15.75" customHeight="1">
      <c r="DZ365" s="4"/>
      <c r="EA365" s="4"/>
    </row>
    <row r="366" ht="15.75" customHeight="1">
      <c r="DZ366" s="4"/>
      <c r="EA366" s="4"/>
    </row>
    <row r="367" ht="15.75" customHeight="1">
      <c r="DZ367" s="4"/>
      <c r="EA367" s="4"/>
    </row>
    <row r="368" ht="15.75" customHeight="1">
      <c r="DZ368" s="4"/>
      <c r="EA368" s="4"/>
    </row>
    <row r="369" ht="15.75" customHeight="1">
      <c r="DZ369" s="4"/>
      <c r="EA369" s="4"/>
    </row>
    <row r="370" ht="15.75" customHeight="1">
      <c r="DZ370" s="4"/>
      <c r="EA370" s="4"/>
    </row>
    <row r="371" ht="15.75" customHeight="1">
      <c r="DZ371" s="4"/>
      <c r="EA371" s="4"/>
    </row>
    <row r="372" ht="15.75" customHeight="1">
      <c r="DZ372" s="4"/>
      <c r="EA372" s="4"/>
    </row>
    <row r="373" ht="15.75" customHeight="1">
      <c r="DZ373" s="4"/>
      <c r="EA373" s="4"/>
    </row>
    <row r="374" ht="15.75" customHeight="1">
      <c r="DZ374" s="4"/>
      <c r="EA374" s="4"/>
    </row>
    <row r="375" ht="15.75" customHeight="1">
      <c r="DZ375" s="4"/>
      <c r="EA375" s="4"/>
    </row>
    <row r="376" ht="15.75" customHeight="1">
      <c r="DZ376" s="4"/>
      <c r="EA376" s="4"/>
    </row>
    <row r="377" ht="15.75" customHeight="1">
      <c r="DZ377" s="4"/>
      <c r="EA377" s="4"/>
    </row>
    <row r="378" ht="15.75" customHeight="1">
      <c r="DZ378" s="4"/>
      <c r="EA378" s="4"/>
    </row>
    <row r="379" ht="15.75" customHeight="1">
      <c r="DZ379" s="4"/>
      <c r="EA379" s="4"/>
    </row>
    <row r="380" ht="15.75" customHeight="1">
      <c r="DZ380" s="4"/>
      <c r="EA380" s="4"/>
    </row>
    <row r="381" ht="15.75" customHeight="1">
      <c r="DZ381" s="4"/>
      <c r="EA381" s="4"/>
    </row>
    <row r="382" ht="15.75" customHeight="1">
      <c r="DZ382" s="4"/>
      <c r="EA382" s="4"/>
    </row>
    <row r="383" ht="15.75" customHeight="1">
      <c r="DZ383" s="4"/>
      <c r="EA383" s="4"/>
    </row>
    <row r="384" ht="15.75" customHeight="1">
      <c r="DZ384" s="4"/>
      <c r="EA384" s="4"/>
    </row>
    <row r="385" ht="15.75" customHeight="1">
      <c r="DZ385" s="4"/>
      <c r="EA385" s="4"/>
    </row>
    <row r="386" ht="15.75" customHeight="1">
      <c r="DZ386" s="4"/>
      <c r="EA386" s="4"/>
    </row>
    <row r="387" ht="15.75" customHeight="1">
      <c r="DZ387" s="4"/>
      <c r="EA387" s="4"/>
    </row>
    <row r="388" ht="15.75" customHeight="1">
      <c r="DZ388" s="4"/>
      <c r="EA388" s="4"/>
    </row>
    <row r="389" ht="15.75" customHeight="1">
      <c r="DZ389" s="4"/>
      <c r="EA389" s="4"/>
    </row>
    <row r="390" ht="15.75" customHeight="1">
      <c r="DZ390" s="4"/>
      <c r="EA390" s="4"/>
    </row>
    <row r="391" ht="15.75" customHeight="1">
      <c r="DZ391" s="4"/>
      <c r="EA391" s="4"/>
    </row>
    <row r="392" ht="15.75" customHeight="1">
      <c r="DZ392" s="4"/>
      <c r="EA392" s="4"/>
    </row>
    <row r="393" ht="15.75" customHeight="1">
      <c r="DZ393" s="4"/>
      <c r="EA393" s="4"/>
    </row>
    <row r="394" ht="15.75" customHeight="1">
      <c r="DZ394" s="4"/>
      <c r="EA394" s="4"/>
    </row>
    <row r="395" ht="15.75" customHeight="1">
      <c r="DZ395" s="4"/>
      <c r="EA395" s="4"/>
    </row>
    <row r="396" ht="15.75" customHeight="1">
      <c r="DZ396" s="4"/>
      <c r="EA396" s="4"/>
    </row>
    <row r="397" ht="15.75" customHeight="1">
      <c r="DZ397" s="4"/>
      <c r="EA397" s="4"/>
    </row>
    <row r="398" ht="15.75" customHeight="1">
      <c r="DZ398" s="4"/>
      <c r="EA398" s="4"/>
    </row>
    <row r="399" ht="15.75" customHeight="1">
      <c r="DZ399" s="4"/>
      <c r="EA399" s="4"/>
    </row>
    <row r="400" ht="15.75" customHeight="1">
      <c r="DZ400" s="4"/>
      <c r="EA400" s="4"/>
    </row>
    <row r="401" ht="15.75" customHeight="1">
      <c r="DZ401" s="4"/>
      <c r="EA401" s="4"/>
    </row>
    <row r="402" ht="15.75" customHeight="1">
      <c r="DZ402" s="4"/>
      <c r="EA402" s="4"/>
    </row>
    <row r="403" ht="15.75" customHeight="1">
      <c r="DZ403" s="4"/>
      <c r="EA403" s="4"/>
    </row>
    <row r="404" ht="15.75" customHeight="1">
      <c r="DZ404" s="4"/>
      <c r="EA404" s="4"/>
    </row>
    <row r="405" ht="15.75" customHeight="1">
      <c r="DZ405" s="4"/>
      <c r="EA405" s="4"/>
    </row>
    <row r="406" ht="15.75" customHeight="1">
      <c r="DZ406" s="4"/>
      <c r="EA406" s="4"/>
    </row>
    <row r="407" ht="15.75" customHeight="1">
      <c r="DZ407" s="4"/>
      <c r="EA407" s="4"/>
    </row>
    <row r="408" ht="15.75" customHeight="1">
      <c r="DZ408" s="4"/>
      <c r="EA408" s="4"/>
    </row>
    <row r="409" ht="15.75" customHeight="1">
      <c r="DZ409" s="4"/>
      <c r="EA409" s="4"/>
    </row>
    <row r="410" ht="15.75" customHeight="1">
      <c r="DZ410" s="4"/>
      <c r="EA410" s="4"/>
    </row>
    <row r="411" ht="15.75" customHeight="1">
      <c r="DZ411" s="4"/>
      <c r="EA411" s="4"/>
    </row>
    <row r="412" ht="15.75" customHeight="1">
      <c r="DZ412" s="4"/>
      <c r="EA412" s="4"/>
    </row>
    <row r="413" ht="15.75" customHeight="1">
      <c r="DZ413" s="4"/>
      <c r="EA413" s="4"/>
    </row>
    <row r="414" ht="15.75" customHeight="1">
      <c r="DZ414" s="4"/>
      <c r="EA414" s="4"/>
    </row>
    <row r="415" ht="15.75" customHeight="1">
      <c r="DZ415" s="4"/>
      <c r="EA415" s="4"/>
    </row>
    <row r="416" ht="15.75" customHeight="1">
      <c r="DZ416" s="4"/>
      <c r="EA416" s="4"/>
    </row>
    <row r="417" ht="15.75" customHeight="1">
      <c r="DZ417" s="4"/>
      <c r="EA417" s="4"/>
    </row>
    <row r="418" ht="15.75" customHeight="1">
      <c r="DZ418" s="4"/>
      <c r="EA418" s="4"/>
    </row>
    <row r="419" ht="15.75" customHeight="1">
      <c r="DZ419" s="4"/>
      <c r="EA419" s="4"/>
    </row>
    <row r="420" ht="15.75" customHeight="1">
      <c r="DZ420" s="4"/>
      <c r="EA420" s="4"/>
    </row>
    <row r="421" ht="15.75" customHeight="1">
      <c r="DZ421" s="4"/>
      <c r="EA421" s="4"/>
    </row>
    <row r="422" ht="15.75" customHeight="1">
      <c r="DZ422" s="4"/>
      <c r="EA422" s="4"/>
    </row>
    <row r="423" ht="15.75" customHeight="1">
      <c r="DZ423" s="4"/>
      <c r="EA423" s="4"/>
    </row>
    <row r="424" ht="15.75" customHeight="1">
      <c r="DZ424" s="4"/>
      <c r="EA424" s="4"/>
    </row>
    <row r="425" ht="15.75" customHeight="1">
      <c r="DZ425" s="4"/>
      <c r="EA425" s="4"/>
    </row>
    <row r="426" ht="15.75" customHeight="1">
      <c r="DZ426" s="4"/>
      <c r="EA426" s="4"/>
    </row>
    <row r="427" ht="15.75" customHeight="1">
      <c r="DZ427" s="4"/>
      <c r="EA427" s="4"/>
    </row>
    <row r="428" ht="15.75" customHeight="1">
      <c r="DZ428" s="4"/>
      <c r="EA428" s="4"/>
    </row>
    <row r="429" ht="15.75" customHeight="1">
      <c r="DZ429" s="4"/>
      <c r="EA429" s="4"/>
    </row>
    <row r="430" ht="15.75" customHeight="1">
      <c r="DZ430" s="4"/>
      <c r="EA430" s="4"/>
    </row>
    <row r="431" ht="15.75" customHeight="1">
      <c r="DZ431" s="4"/>
      <c r="EA431" s="4"/>
    </row>
    <row r="432" ht="15.75" customHeight="1">
      <c r="DZ432" s="4"/>
      <c r="EA432" s="4"/>
    </row>
    <row r="433" ht="15.75" customHeight="1">
      <c r="DZ433" s="4"/>
      <c r="EA433" s="4"/>
    </row>
    <row r="434" ht="15.75" customHeight="1">
      <c r="DZ434" s="4"/>
      <c r="EA434" s="4"/>
    </row>
    <row r="435" ht="15.75" customHeight="1">
      <c r="DZ435" s="4"/>
      <c r="EA435" s="4"/>
    </row>
    <row r="436" ht="15.75" customHeight="1">
      <c r="DZ436" s="4"/>
      <c r="EA436" s="4"/>
    </row>
    <row r="437" ht="15.75" customHeight="1">
      <c r="DZ437" s="4"/>
      <c r="EA437" s="4"/>
    </row>
    <row r="438" ht="15.75" customHeight="1">
      <c r="DZ438" s="4"/>
      <c r="EA438" s="4"/>
    </row>
    <row r="439" ht="15.75" customHeight="1">
      <c r="DZ439" s="4"/>
      <c r="EA439" s="4"/>
    </row>
    <row r="440" ht="15.75" customHeight="1">
      <c r="DZ440" s="4"/>
      <c r="EA440" s="4"/>
    </row>
    <row r="441" ht="15.75" customHeight="1">
      <c r="DZ441" s="4"/>
      <c r="EA441" s="4"/>
    </row>
    <row r="442" ht="15.75" customHeight="1">
      <c r="DZ442" s="4"/>
      <c r="EA442" s="4"/>
    </row>
    <row r="443" ht="15.75" customHeight="1">
      <c r="DZ443" s="4"/>
      <c r="EA443" s="4"/>
    </row>
    <row r="444" ht="15.75" customHeight="1">
      <c r="DZ444" s="4"/>
      <c r="EA444" s="4"/>
    </row>
    <row r="445" ht="15.75" customHeight="1">
      <c r="DZ445" s="4"/>
      <c r="EA445" s="4"/>
    </row>
    <row r="446" ht="15.75" customHeight="1">
      <c r="DZ446" s="4"/>
      <c r="EA446" s="4"/>
    </row>
    <row r="447" ht="15.75" customHeight="1">
      <c r="DZ447" s="4"/>
      <c r="EA447" s="4"/>
    </row>
    <row r="448" ht="15.75" customHeight="1">
      <c r="DZ448" s="4"/>
      <c r="EA448" s="4"/>
    </row>
    <row r="449" ht="15.75" customHeight="1">
      <c r="DZ449" s="4"/>
      <c r="EA449" s="4"/>
    </row>
    <row r="450" ht="15.75" customHeight="1">
      <c r="DZ450" s="4"/>
      <c r="EA450" s="4"/>
    </row>
    <row r="451" ht="15.75" customHeight="1">
      <c r="DZ451" s="4"/>
      <c r="EA451" s="4"/>
    </row>
    <row r="452" ht="15.75" customHeight="1">
      <c r="DZ452" s="4"/>
      <c r="EA452" s="4"/>
    </row>
    <row r="453" ht="15.75" customHeight="1">
      <c r="DZ453" s="4"/>
      <c r="EA453" s="4"/>
    </row>
    <row r="454" ht="15.75" customHeight="1">
      <c r="DZ454" s="4"/>
      <c r="EA454" s="4"/>
    </row>
    <row r="455" ht="15.75" customHeight="1">
      <c r="DZ455" s="4"/>
      <c r="EA455" s="4"/>
    </row>
    <row r="456" ht="15.75" customHeight="1">
      <c r="DZ456" s="4"/>
      <c r="EA456" s="4"/>
    </row>
    <row r="457" ht="15.75" customHeight="1">
      <c r="DZ457" s="4"/>
      <c r="EA457" s="4"/>
    </row>
    <row r="458" ht="15.75" customHeight="1">
      <c r="DZ458" s="4"/>
      <c r="EA458" s="4"/>
    </row>
    <row r="459" ht="15.75" customHeight="1">
      <c r="DZ459" s="4"/>
      <c r="EA459" s="4"/>
    </row>
    <row r="460" ht="15.75" customHeight="1">
      <c r="DZ460" s="4"/>
      <c r="EA460" s="4"/>
    </row>
    <row r="461" ht="15.75" customHeight="1">
      <c r="DZ461" s="4"/>
      <c r="EA461" s="4"/>
    </row>
    <row r="462" ht="15.75" customHeight="1">
      <c r="DZ462" s="4"/>
      <c r="EA462" s="4"/>
    </row>
    <row r="463" ht="15.75" customHeight="1">
      <c r="DZ463" s="4"/>
      <c r="EA463" s="4"/>
    </row>
    <row r="464" ht="15.75" customHeight="1">
      <c r="DZ464" s="4"/>
      <c r="EA464" s="4"/>
    </row>
    <row r="465" ht="15.75" customHeight="1">
      <c r="DZ465" s="4"/>
      <c r="EA465" s="4"/>
    </row>
    <row r="466" ht="15.75" customHeight="1">
      <c r="DZ466" s="4"/>
      <c r="EA466" s="4"/>
    </row>
    <row r="467" ht="15.75" customHeight="1">
      <c r="DZ467" s="4"/>
      <c r="EA467" s="4"/>
    </row>
    <row r="468" ht="15.75" customHeight="1">
      <c r="DZ468" s="4"/>
      <c r="EA468" s="4"/>
    </row>
    <row r="469" ht="15.75" customHeight="1">
      <c r="DZ469" s="4"/>
      <c r="EA469" s="4"/>
    </row>
    <row r="470" ht="15.75" customHeight="1">
      <c r="DZ470" s="4"/>
      <c r="EA470" s="4"/>
    </row>
    <row r="471" ht="15.75" customHeight="1">
      <c r="DZ471" s="4"/>
      <c r="EA471" s="4"/>
    </row>
    <row r="472" ht="15.75" customHeight="1">
      <c r="DZ472" s="4"/>
      <c r="EA472" s="4"/>
    </row>
    <row r="473" ht="15.75" customHeight="1">
      <c r="DZ473" s="4"/>
      <c r="EA473" s="4"/>
    </row>
    <row r="474" ht="15.75" customHeight="1">
      <c r="DZ474" s="4"/>
      <c r="EA474" s="4"/>
    </row>
    <row r="475" ht="15.75" customHeight="1">
      <c r="DZ475" s="4"/>
      <c r="EA475" s="4"/>
    </row>
    <row r="476" ht="15.75" customHeight="1">
      <c r="DZ476" s="4"/>
      <c r="EA476" s="4"/>
    </row>
    <row r="477" ht="15.75" customHeight="1">
      <c r="DZ477" s="4"/>
      <c r="EA477" s="4"/>
    </row>
    <row r="478" ht="15.75" customHeight="1">
      <c r="DZ478" s="4"/>
      <c r="EA478" s="4"/>
    </row>
    <row r="479" ht="15.75" customHeight="1">
      <c r="DZ479" s="4"/>
      <c r="EA479" s="4"/>
    </row>
    <row r="480" ht="15.75" customHeight="1">
      <c r="DZ480" s="4"/>
      <c r="EA480" s="4"/>
    </row>
    <row r="481" ht="15.75" customHeight="1">
      <c r="DZ481" s="4"/>
      <c r="EA481" s="4"/>
    </row>
    <row r="482" ht="15.75" customHeight="1">
      <c r="DZ482" s="4"/>
      <c r="EA482" s="4"/>
    </row>
    <row r="483" ht="15.75" customHeight="1">
      <c r="DZ483" s="4"/>
      <c r="EA483" s="4"/>
    </row>
    <row r="484" ht="15.75" customHeight="1">
      <c r="DZ484" s="4"/>
      <c r="EA484" s="4"/>
    </row>
    <row r="485" ht="15.75" customHeight="1">
      <c r="DZ485" s="4"/>
      <c r="EA485" s="4"/>
    </row>
    <row r="486" ht="15.75" customHeight="1">
      <c r="DZ486" s="4"/>
      <c r="EA486" s="4"/>
    </row>
    <row r="487" ht="15.75" customHeight="1">
      <c r="DZ487" s="4"/>
      <c r="EA487" s="4"/>
    </row>
    <row r="488" ht="15.75" customHeight="1">
      <c r="DZ488" s="4"/>
      <c r="EA488" s="4"/>
    </row>
    <row r="489" ht="15.75" customHeight="1">
      <c r="DZ489" s="4"/>
      <c r="EA489" s="4"/>
    </row>
    <row r="490" ht="15.75" customHeight="1">
      <c r="DZ490" s="4"/>
      <c r="EA490" s="4"/>
    </row>
    <row r="491" ht="15.75" customHeight="1">
      <c r="DZ491" s="4"/>
      <c r="EA491" s="4"/>
    </row>
    <row r="492" ht="15.75" customHeight="1">
      <c r="DZ492" s="4"/>
      <c r="EA492" s="4"/>
    </row>
    <row r="493" ht="15.75" customHeight="1">
      <c r="DZ493" s="4"/>
      <c r="EA493" s="4"/>
    </row>
    <row r="494" ht="15.75" customHeight="1">
      <c r="DZ494" s="4"/>
      <c r="EA494" s="4"/>
    </row>
    <row r="495" ht="15.75" customHeight="1">
      <c r="DZ495" s="4"/>
      <c r="EA495" s="4"/>
    </row>
    <row r="496" ht="15.75" customHeight="1">
      <c r="DZ496" s="4"/>
      <c r="EA496" s="4"/>
    </row>
    <row r="497" ht="15.75" customHeight="1">
      <c r="DZ497" s="4"/>
      <c r="EA497" s="4"/>
    </row>
    <row r="498" ht="15.75" customHeight="1">
      <c r="DZ498" s="4"/>
      <c r="EA498" s="4"/>
    </row>
    <row r="499" ht="15.75" customHeight="1">
      <c r="DZ499" s="4"/>
      <c r="EA499" s="4"/>
    </row>
    <row r="500" ht="15.75" customHeight="1">
      <c r="DZ500" s="4"/>
      <c r="EA500" s="4"/>
    </row>
    <row r="501" ht="15.75" customHeight="1">
      <c r="DZ501" s="4"/>
      <c r="EA501" s="4"/>
    </row>
    <row r="502" ht="15.75" customHeight="1">
      <c r="DZ502" s="4"/>
      <c r="EA502" s="4"/>
    </row>
    <row r="503" ht="15.75" customHeight="1">
      <c r="DZ503" s="4"/>
      <c r="EA503" s="4"/>
    </row>
    <row r="504" ht="15.75" customHeight="1">
      <c r="DZ504" s="4"/>
      <c r="EA504" s="4"/>
    </row>
    <row r="505" ht="15.75" customHeight="1">
      <c r="DZ505" s="4"/>
      <c r="EA505" s="4"/>
    </row>
    <row r="506" ht="15.75" customHeight="1">
      <c r="DZ506" s="4"/>
      <c r="EA506" s="4"/>
    </row>
    <row r="507" ht="15.75" customHeight="1">
      <c r="DZ507" s="4"/>
      <c r="EA507" s="4"/>
    </row>
    <row r="508" ht="15.75" customHeight="1">
      <c r="DZ508" s="4"/>
      <c r="EA508" s="4"/>
    </row>
    <row r="509" ht="15.75" customHeight="1">
      <c r="DZ509" s="4"/>
      <c r="EA509" s="4"/>
    </row>
    <row r="510" ht="15.75" customHeight="1">
      <c r="DZ510" s="4"/>
      <c r="EA510" s="4"/>
    </row>
    <row r="511" ht="15.75" customHeight="1">
      <c r="DZ511" s="4"/>
      <c r="EA511" s="4"/>
    </row>
    <row r="512" ht="15.75" customHeight="1">
      <c r="DZ512" s="4"/>
      <c r="EA512" s="4"/>
    </row>
    <row r="513" ht="15.75" customHeight="1">
      <c r="DZ513" s="4"/>
      <c r="EA513" s="4"/>
    </row>
    <row r="514" ht="15.75" customHeight="1">
      <c r="DZ514" s="4"/>
      <c r="EA514" s="4"/>
    </row>
    <row r="515" ht="15.75" customHeight="1">
      <c r="DZ515" s="4"/>
      <c r="EA515" s="4"/>
    </row>
    <row r="516" ht="15.75" customHeight="1">
      <c r="DZ516" s="4"/>
      <c r="EA516" s="4"/>
    </row>
    <row r="517" ht="15.75" customHeight="1">
      <c r="DZ517" s="4"/>
      <c r="EA517" s="4"/>
    </row>
    <row r="518" ht="15.75" customHeight="1">
      <c r="DZ518" s="4"/>
      <c r="EA518" s="4"/>
    </row>
    <row r="519" ht="15.75" customHeight="1">
      <c r="DZ519" s="4"/>
      <c r="EA519" s="4"/>
    </row>
    <row r="520" ht="15.75" customHeight="1">
      <c r="DZ520" s="4"/>
      <c r="EA520" s="4"/>
    </row>
    <row r="521" ht="15.75" customHeight="1">
      <c r="DZ521" s="4"/>
      <c r="EA521" s="4"/>
    </row>
    <row r="522" ht="15.75" customHeight="1">
      <c r="DZ522" s="4"/>
      <c r="EA522" s="4"/>
    </row>
    <row r="523" ht="15.75" customHeight="1">
      <c r="DZ523" s="4"/>
      <c r="EA523" s="4"/>
    </row>
    <row r="524" ht="15.75" customHeight="1">
      <c r="DZ524" s="4"/>
      <c r="EA524" s="4"/>
    </row>
    <row r="525" ht="15.75" customHeight="1">
      <c r="DZ525" s="4"/>
      <c r="EA525" s="4"/>
    </row>
    <row r="526" ht="15.75" customHeight="1">
      <c r="DZ526" s="4"/>
      <c r="EA526" s="4"/>
    </row>
    <row r="527" ht="15.75" customHeight="1">
      <c r="DZ527" s="4"/>
      <c r="EA527" s="4"/>
    </row>
    <row r="528" ht="15.75" customHeight="1">
      <c r="DZ528" s="4"/>
      <c r="EA528" s="4"/>
    </row>
    <row r="529" ht="15.75" customHeight="1">
      <c r="DZ529" s="4"/>
      <c r="EA529" s="4"/>
    </row>
    <row r="530" ht="15.75" customHeight="1">
      <c r="DZ530" s="4"/>
      <c r="EA530" s="4"/>
    </row>
    <row r="531" ht="15.75" customHeight="1">
      <c r="DZ531" s="4"/>
      <c r="EA531" s="4"/>
    </row>
    <row r="532" ht="15.75" customHeight="1">
      <c r="DZ532" s="4"/>
      <c r="EA532" s="4"/>
    </row>
    <row r="533" ht="15.75" customHeight="1">
      <c r="DZ533" s="4"/>
      <c r="EA533" s="4"/>
    </row>
    <row r="534" ht="15.75" customHeight="1">
      <c r="DZ534" s="4"/>
      <c r="EA534" s="4"/>
    </row>
    <row r="535" ht="15.75" customHeight="1">
      <c r="DZ535" s="4"/>
      <c r="EA535" s="4"/>
    </row>
    <row r="536" ht="15.75" customHeight="1">
      <c r="DZ536" s="4"/>
      <c r="EA536" s="4"/>
    </row>
    <row r="537" ht="15.75" customHeight="1">
      <c r="DZ537" s="4"/>
      <c r="EA537" s="4"/>
    </row>
    <row r="538" ht="15.75" customHeight="1">
      <c r="DZ538" s="4"/>
      <c r="EA538" s="4"/>
    </row>
    <row r="539" ht="15.75" customHeight="1">
      <c r="DZ539" s="4"/>
      <c r="EA539" s="4"/>
    </row>
    <row r="540" ht="15.75" customHeight="1">
      <c r="DZ540" s="4"/>
      <c r="EA540" s="4"/>
    </row>
    <row r="541" ht="15.75" customHeight="1">
      <c r="DZ541" s="4"/>
      <c r="EA541" s="4"/>
    </row>
    <row r="542" ht="15.75" customHeight="1">
      <c r="DZ542" s="4"/>
      <c r="EA542" s="4"/>
    </row>
    <row r="543" ht="15.75" customHeight="1">
      <c r="DZ543" s="4"/>
      <c r="EA543" s="4"/>
    </row>
    <row r="544" ht="15.75" customHeight="1">
      <c r="DZ544" s="4"/>
      <c r="EA544" s="4"/>
    </row>
    <row r="545" ht="15.75" customHeight="1">
      <c r="DZ545" s="4"/>
      <c r="EA545" s="4"/>
    </row>
    <row r="546" ht="15.75" customHeight="1">
      <c r="DZ546" s="4"/>
      <c r="EA546" s="4"/>
    </row>
    <row r="547" ht="15.75" customHeight="1">
      <c r="DZ547" s="4"/>
      <c r="EA547" s="4"/>
    </row>
    <row r="548" ht="15.75" customHeight="1">
      <c r="DZ548" s="4"/>
      <c r="EA548" s="4"/>
    </row>
    <row r="549" ht="15.75" customHeight="1">
      <c r="DZ549" s="4"/>
      <c r="EA549" s="4"/>
    </row>
    <row r="550" ht="15.75" customHeight="1">
      <c r="DZ550" s="4"/>
      <c r="EA550" s="4"/>
    </row>
    <row r="551" ht="15.75" customHeight="1">
      <c r="DZ551" s="4"/>
      <c r="EA551" s="4"/>
    </row>
    <row r="552" ht="15.75" customHeight="1">
      <c r="DZ552" s="4"/>
      <c r="EA552" s="4"/>
    </row>
    <row r="553" ht="15.75" customHeight="1">
      <c r="DZ553" s="4"/>
      <c r="EA553" s="4"/>
    </row>
    <row r="554" ht="15.75" customHeight="1">
      <c r="DZ554" s="4"/>
      <c r="EA554" s="4"/>
    </row>
    <row r="555" ht="15.75" customHeight="1">
      <c r="DZ555" s="4"/>
      <c r="EA555" s="4"/>
    </row>
    <row r="556" ht="15.75" customHeight="1">
      <c r="DZ556" s="4"/>
      <c r="EA556" s="4"/>
    </row>
    <row r="557" ht="15.75" customHeight="1">
      <c r="DZ557" s="4"/>
      <c r="EA557" s="4"/>
    </row>
    <row r="558" ht="15.75" customHeight="1">
      <c r="DZ558" s="4"/>
      <c r="EA558" s="4"/>
    </row>
    <row r="559" ht="15.75" customHeight="1">
      <c r="DZ559" s="4"/>
      <c r="EA559" s="4"/>
    </row>
    <row r="560" ht="15.75" customHeight="1">
      <c r="DZ560" s="4"/>
      <c r="EA560" s="4"/>
    </row>
    <row r="561" ht="15.75" customHeight="1">
      <c r="DZ561" s="4"/>
      <c r="EA561" s="4"/>
    </row>
    <row r="562" ht="15.75" customHeight="1">
      <c r="DZ562" s="4"/>
      <c r="EA562" s="4"/>
    </row>
    <row r="563" ht="15.75" customHeight="1">
      <c r="DZ563" s="4"/>
      <c r="EA563" s="4"/>
    </row>
    <row r="564" ht="15.75" customHeight="1">
      <c r="DZ564" s="4"/>
      <c r="EA564" s="4"/>
    </row>
    <row r="565" ht="15.75" customHeight="1">
      <c r="DZ565" s="4"/>
      <c r="EA565" s="4"/>
    </row>
    <row r="566" ht="15.75" customHeight="1">
      <c r="DZ566" s="4"/>
      <c r="EA566" s="4"/>
    </row>
    <row r="567" ht="15.75" customHeight="1">
      <c r="DZ567" s="4"/>
      <c r="EA567" s="4"/>
    </row>
    <row r="568" ht="15.75" customHeight="1">
      <c r="DZ568" s="4"/>
      <c r="EA568" s="4"/>
    </row>
    <row r="569" ht="15.75" customHeight="1">
      <c r="DZ569" s="4"/>
      <c r="EA569" s="4"/>
    </row>
    <row r="570" ht="15.75" customHeight="1">
      <c r="DZ570" s="4"/>
      <c r="EA570" s="4"/>
    </row>
    <row r="571" ht="15.75" customHeight="1">
      <c r="DZ571" s="4"/>
      <c r="EA571" s="4"/>
    </row>
    <row r="572" ht="15.75" customHeight="1">
      <c r="DZ572" s="4"/>
      <c r="EA572" s="4"/>
    </row>
    <row r="573" ht="15.75" customHeight="1">
      <c r="DZ573" s="4"/>
      <c r="EA573" s="4"/>
    </row>
    <row r="574" ht="15.75" customHeight="1">
      <c r="DZ574" s="4"/>
      <c r="EA574" s="4"/>
    </row>
    <row r="575" ht="15.75" customHeight="1">
      <c r="DZ575" s="4"/>
      <c r="EA575" s="4"/>
    </row>
    <row r="576" ht="15.75" customHeight="1">
      <c r="DZ576" s="4"/>
      <c r="EA576" s="4"/>
    </row>
    <row r="577" ht="15.75" customHeight="1">
      <c r="DZ577" s="4"/>
      <c r="EA577" s="4"/>
    </row>
    <row r="578" ht="15.75" customHeight="1">
      <c r="DZ578" s="4"/>
      <c r="EA578" s="4"/>
    </row>
    <row r="579" ht="15.75" customHeight="1">
      <c r="DZ579" s="4"/>
      <c r="EA579" s="4"/>
    </row>
    <row r="580" ht="15.75" customHeight="1">
      <c r="DZ580" s="4"/>
      <c r="EA580" s="4"/>
    </row>
    <row r="581" ht="15.75" customHeight="1">
      <c r="DZ581" s="4"/>
      <c r="EA581" s="4"/>
    </row>
    <row r="582" ht="15.75" customHeight="1">
      <c r="DZ582" s="4"/>
      <c r="EA582" s="4"/>
    </row>
    <row r="583" ht="15.75" customHeight="1">
      <c r="DZ583" s="4"/>
      <c r="EA583" s="4"/>
    </row>
    <row r="584" ht="15.75" customHeight="1">
      <c r="DZ584" s="4"/>
      <c r="EA584" s="4"/>
    </row>
    <row r="585" ht="15.75" customHeight="1">
      <c r="DZ585" s="4"/>
      <c r="EA585" s="4"/>
    </row>
    <row r="586" ht="15.75" customHeight="1">
      <c r="DZ586" s="4"/>
      <c r="EA586" s="4"/>
    </row>
    <row r="587" ht="15.75" customHeight="1">
      <c r="DZ587" s="4"/>
      <c r="EA587" s="4"/>
    </row>
    <row r="588" ht="15.75" customHeight="1">
      <c r="DZ588" s="4"/>
      <c r="EA588" s="4"/>
    </row>
    <row r="589" ht="15.75" customHeight="1">
      <c r="DZ589" s="4"/>
      <c r="EA589" s="4"/>
    </row>
    <row r="590" ht="15.75" customHeight="1">
      <c r="DZ590" s="4"/>
      <c r="EA590" s="4"/>
    </row>
    <row r="591" ht="15.75" customHeight="1">
      <c r="DZ591" s="4"/>
      <c r="EA591" s="4"/>
    </row>
    <row r="592" ht="15.75" customHeight="1">
      <c r="DZ592" s="4"/>
      <c r="EA592" s="4"/>
    </row>
    <row r="593" ht="15.75" customHeight="1">
      <c r="DZ593" s="4"/>
      <c r="EA593" s="4"/>
    </row>
    <row r="594" ht="15.75" customHeight="1">
      <c r="DZ594" s="4"/>
      <c r="EA594" s="4"/>
    </row>
    <row r="595" ht="15.75" customHeight="1">
      <c r="DZ595" s="4"/>
      <c r="EA595" s="4"/>
    </row>
    <row r="596" ht="15.75" customHeight="1">
      <c r="DZ596" s="4"/>
      <c r="EA596" s="4"/>
    </row>
    <row r="597" ht="15.75" customHeight="1">
      <c r="DZ597" s="4"/>
      <c r="EA597" s="4"/>
    </row>
    <row r="598" ht="15.75" customHeight="1">
      <c r="DZ598" s="4"/>
      <c r="EA598" s="4"/>
    </row>
    <row r="599" ht="15.75" customHeight="1">
      <c r="DZ599" s="4"/>
      <c r="EA599" s="4"/>
    </row>
    <row r="600" ht="15.75" customHeight="1">
      <c r="DZ600" s="4"/>
      <c r="EA600" s="4"/>
    </row>
    <row r="601" ht="15.75" customHeight="1">
      <c r="DZ601" s="4"/>
      <c r="EA601" s="4"/>
    </row>
    <row r="602" ht="15.75" customHeight="1">
      <c r="DZ602" s="4"/>
      <c r="EA602" s="4"/>
    </row>
    <row r="603" ht="15.75" customHeight="1">
      <c r="DZ603" s="4"/>
      <c r="EA603" s="4"/>
    </row>
    <row r="604" ht="15.75" customHeight="1">
      <c r="DZ604" s="4"/>
      <c r="EA604" s="4"/>
    </row>
    <row r="605" ht="15.75" customHeight="1">
      <c r="DZ605" s="4"/>
      <c r="EA605" s="4"/>
    </row>
    <row r="606" ht="15.75" customHeight="1">
      <c r="DZ606" s="4"/>
      <c r="EA606" s="4"/>
    </row>
    <row r="607" ht="15.75" customHeight="1">
      <c r="DZ607" s="4"/>
      <c r="EA607" s="4"/>
    </row>
    <row r="608" ht="15.75" customHeight="1">
      <c r="DZ608" s="4"/>
      <c r="EA608" s="4"/>
    </row>
    <row r="609" ht="15.75" customHeight="1">
      <c r="DZ609" s="4"/>
      <c r="EA609" s="4"/>
    </row>
    <row r="610" ht="15.75" customHeight="1">
      <c r="DZ610" s="4"/>
      <c r="EA610" s="4"/>
    </row>
    <row r="611" ht="15.75" customHeight="1">
      <c r="DZ611" s="4"/>
      <c r="EA611" s="4"/>
    </row>
    <row r="612" ht="15.75" customHeight="1">
      <c r="DZ612" s="4"/>
      <c r="EA612" s="4"/>
    </row>
    <row r="613" ht="15.75" customHeight="1">
      <c r="DZ613" s="4"/>
      <c r="EA613" s="4"/>
    </row>
    <row r="614" ht="15.75" customHeight="1">
      <c r="DZ614" s="4"/>
      <c r="EA614" s="4"/>
    </row>
    <row r="615" ht="15.75" customHeight="1">
      <c r="DZ615" s="4"/>
      <c r="EA615" s="4"/>
    </row>
    <row r="616" ht="15.75" customHeight="1">
      <c r="DZ616" s="4"/>
      <c r="EA616" s="4"/>
    </row>
    <row r="617" ht="15.75" customHeight="1">
      <c r="DZ617" s="4"/>
      <c r="EA617" s="4"/>
    </row>
    <row r="618" ht="15.75" customHeight="1">
      <c r="DZ618" s="4"/>
      <c r="EA618" s="4"/>
    </row>
    <row r="619" ht="15.75" customHeight="1">
      <c r="DZ619" s="4"/>
      <c r="EA619" s="4"/>
    </row>
    <row r="620" ht="15.75" customHeight="1">
      <c r="DZ620" s="4"/>
      <c r="EA620" s="4"/>
    </row>
    <row r="621" ht="15.75" customHeight="1">
      <c r="DZ621" s="4"/>
      <c r="EA621" s="4"/>
    </row>
    <row r="622" ht="15.75" customHeight="1">
      <c r="DZ622" s="4"/>
      <c r="EA622" s="4"/>
    </row>
    <row r="623" ht="15.75" customHeight="1">
      <c r="DZ623" s="4"/>
      <c r="EA623" s="4"/>
    </row>
    <row r="624" ht="15.75" customHeight="1">
      <c r="DZ624" s="4"/>
      <c r="EA624" s="4"/>
    </row>
    <row r="625" ht="15.75" customHeight="1">
      <c r="DZ625" s="4"/>
      <c r="EA625" s="4"/>
    </row>
    <row r="626" ht="15.75" customHeight="1">
      <c r="DZ626" s="4"/>
      <c r="EA626" s="4"/>
    </row>
    <row r="627" ht="15.75" customHeight="1">
      <c r="DZ627" s="4"/>
      <c r="EA627" s="4"/>
    </row>
    <row r="628" ht="15.75" customHeight="1">
      <c r="DZ628" s="4"/>
      <c r="EA628" s="4"/>
    </row>
    <row r="629" ht="15.75" customHeight="1">
      <c r="DZ629" s="4"/>
      <c r="EA629" s="4"/>
    </row>
    <row r="630" ht="15.75" customHeight="1">
      <c r="DZ630" s="4"/>
      <c r="EA630" s="4"/>
    </row>
    <row r="631" ht="15.75" customHeight="1">
      <c r="DZ631" s="4"/>
      <c r="EA631" s="4"/>
    </row>
    <row r="632" ht="15.75" customHeight="1">
      <c r="DZ632" s="4"/>
      <c r="EA632" s="4"/>
    </row>
    <row r="633" ht="15.75" customHeight="1">
      <c r="DZ633" s="4"/>
      <c r="EA633" s="4"/>
    </row>
    <row r="634" ht="15.75" customHeight="1">
      <c r="DZ634" s="4"/>
      <c r="EA634" s="4"/>
    </row>
    <row r="635" ht="15.75" customHeight="1">
      <c r="DZ635" s="4"/>
      <c r="EA635" s="4"/>
    </row>
    <row r="636" ht="15.75" customHeight="1">
      <c r="DZ636" s="4"/>
      <c r="EA636" s="4"/>
    </row>
    <row r="637" ht="15.75" customHeight="1">
      <c r="DZ637" s="4"/>
      <c r="EA637" s="4"/>
    </row>
    <row r="638" ht="15.75" customHeight="1">
      <c r="DZ638" s="4"/>
      <c r="EA638" s="4"/>
    </row>
    <row r="639" ht="15.75" customHeight="1">
      <c r="DZ639" s="4"/>
      <c r="EA639" s="4"/>
    </row>
    <row r="640" ht="15.75" customHeight="1">
      <c r="DZ640" s="4"/>
      <c r="EA640" s="4"/>
    </row>
    <row r="641" ht="15.75" customHeight="1">
      <c r="DZ641" s="4"/>
      <c r="EA641" s="4"/>
    </row>
    <row r="642" ht="15.75" customHeight="1">
      <c r="DZ642" s="4"/>
      <c r="EA642" s="4"/>
    </row>
    <row r="643" ht="15.75" customHeight="1">
      <c r="DZ643" s="4"/>
      <c r="EA643" s="4"/>
    </row>
    <row r="644" ht="15.75" customHeight="1">
      <c r="DZ644" s="4"/>
      <c r="EA644" s="4"/>
    </row>
    <row r="645" ht="15.75" customHeight="1">
      <c r="DZ645" s="4"/>
      <c r="EA645" s="4"/>
    </row>
    <row r="646" ht="15.75" customHeight="1">
      <c r="DZ646" s="4"/>
      <c r="EA646" s="4"/>
    </row>
    <row r="647" ht="15.75" customHeight="1">
      <c r="DZ647" s="4"/>
      <c r="EA647" s="4"/>
    </row>
    <row r="648" ht="15.75" customHeight="1">
      <c r="DZ648" s="4"/>
      <c r="EA648" s="4"/>
    </row>
    <row r="649" ht="15.75" customHeight="1">
      <c r="DZ649" s="4"/>
      <c r="EA649" s="4"/>
    </row>
    <row r="650" ht="15.75" customHeight="1">
      <c r="DZ650" s="4"/>
      <c r="EA650" s="4"/>
    </row>
    <row r="651" ht="15.75" customHeight="1">
      <c r="DZ651" s="4"/>
      <c r="EA651" s="4"/>
    </row>
    <row r="652" ht="15.75" customHeight="1">
      <c r="DZ652" s="4"/>
      <c r="EA652" s="4"/>
    </row>
    <row r="653" ht="15.75" customHeight="1">
      <c r="DZ653" s="4"/>
      <c r="EA653" s="4"/>
    </row>
    <row r="654" ht="15.75" customHeight="1">
      <c r="DZ654" s="4"/>
      <c r="EA654" s="4"/>
    </row>
    <row r="655" ht="15.75" customHeight="1">
      <c r="DZ655" s="4"/>
      <c r="EA655" s="4"/>
    </row>
    <row r="656" ht="15.75" customHeight="1">
      <c r="DZ656" s="4"/>
      <c r="EA656" s="4"/>
    </row>
    <row r="657" ht="15.75" customHeight="1">
      <c r="DZ657" s="4"/>
      <c r="EA657" s="4"/>
    </row>
    <row r="658" ht="15.75" customHeight="1">
      <c r="DZ658" s="4"/>
      <c r="EA658" s="4"/>
    </row>
    <row r="659" ht="15.75" customHeight="1">
      <c r="DZ659" s="4"/>
      <c r="EA659" s="4"/>
    </row>
    <row r="660" ht="15.75" customHeight="1">
      <c r="DZ660" s="4"/>
      <c r="EA660" s="4"/>
    </row>
    <row r="661" ht="15.75" customHeight="1">
      <c r="DZ661" s="4"/>
      <c r="EA661" s="4"/>
    </row>
    <row r="662" ht="15.75" customHeight="1">
      <c r="DZ662" s="4"/>
      <c r="EA662" s="4"/>
    </row>
    <row r="663" ht="15.75" customHeight="1">
      <c r="DZ663" s="4"/>
      <c r="EA663" s="4"/>
    </row>
    <row r="664" ht="15.75" customHeight="1">
      <c r="DZ664" s="4"/>
      <c r="EA664" s="4"/>
    </row>
    <row r="665" ht="15.75" customHeight="1">
      <c r="DZ665" s="4"/>
      <c r="EA665" s="4"/>
    </row>
    <row r="666" ht="15.75" customHeight="1">
      <c r="DZ666" s="4"/>
      <c r="EA666" s="4"/>
    </row>
    <row r="667" ht="15.75" customHeight="1">
      <c r="DZ667" s="4"/>
      <c r="EA667" s="4"/>
    </row>
    <row r="668" ht="15.75" customHeight="1">
      <c r="DZ668" s="4"/>
      <c r="EA668" s="4"/>
    </row>
    <row r="669" ht="15.75" customHeight="1">
      <c r="DZ669" s="4"/>
      <c r="EA669" s="4"/>
    </row>
    <row r="670" ht="15.75" customHeight="1">
      <c r="DZ670" s="4"/>
      <c r="EA670" s="4"/>
    </row>
    <row r="671" ht="15.75" customHeight="1">
      <c r="DZ671" s="4"/>
      <c r="EA671" s="4"/>
    </row>
    <row r="672" ht="15.75" customHeight="1">
      <c r="DZ672" s="4"/>
      <c r="EA672" s="4"/>
    </row>
    <row r="673" ht="15.75" customHeight="1">
      <c r="DZ673" s="4"/>
      <c r="EA673" s="4"/>
    </row>
    <row r="674" ht="15.75" customHeight="1">
      <c r="DZ674" s="4"/>
      <c r="EA674" s="4"/>
    </row>
    <row r="675" ht="15.75" customHeight="1">
      <c r="DZ675" s="4"/>
      <c r="EA675" s="4"/>
    </row>
    <row r="676" ht="15.75" customHeight="1">
      <c r="DZ676" s="4"/>
      <c r="EA676" s="4"/>
    </row>
    <row r="677" ht="15.75" customHeight="1">
      <c r="DZ677" s="4"/>
      <c r="EA677" s="4"/>
    </row>
    <row r="678" ht="15.75" customHeight="1">
      <c r="DZ678" s="4"/>
      <c r="EA678" s="4"/>
    </row>
    <row r="679" ht="15.75" customHeight="1">
      <c r="DZ679" s="4"/>
      <c r="EA679" s="4"/>
    </row>
    <row r="680" ht="15.75" customHeight="1">
      <c r="DZ680" s="4"/>
      <c r="EA680" s="4"/>
    </row>
    <row r="681" ht="15.75" customHeight="1">
      <c r="DZ681" s="4"/>
      <c r="EA681" s="4"/>
    </row>
    <row r="682" ht="15.75" customHeight="1">
      <c r="DZ682" s="4"/>
      <c r="EA682" s="4"/>
    </row>
    <row r="683" ht="15.75" customHeight="1">
      <c r="DZ683" s="4"/>
      <c r="EA683" s="4"/>
    </row>
    <row r="684" ht="15.75" customHeight="1">
      <c r="DZ684" s="4"/>
      <c r="EA684" s="4"/>
    </row>
    <row r="685" ht="15.75" customHeight="1">
      <c r="DZ685" s="4"/>
      <c r="EA685" s="4"/>
    </row>
    <row r="686" ht="15.75" customHeight="1">
      <c r="DZ686" s="4"/>
      <c r="EA686" s="4"/>
    </row>
    <row r="687" ht="15.75" customHeight="1">
      <c r="DZ687" s="4"/>
      <c r="EA687" s="4"/>
    </row>
    <row r="688" ht="15.75" customHeight="1">
      <c r="DZ688" s="4"/>
      <c r="EA688" s="4"/>
    </row>
    <row r="689" ht="15.75" customHeight="1">
      <c r="DZ689" s="4"/>
      <c r="EA689" s="4"/>
    </row>
    <row r="690" ht="15.75" customHeight="1">
      <c r="DZ690" s="4"/>
      <c r="EA690" s="4"/>
    </row>
    <row r="691" ht="15.75" customHeight="1">
      <c r="DZ691" s="4"/>
      <c r="EA691" s="4"/>
    </row>
    <row r="692" ht="15.75" customHeight="1">
      <c r="DZ692" s="4"/>
      <c r="EA692" s="4"/>
    </row>
    <row r="693" ht="15.75" customHeight="1">
      <c r="DZ693" s="4"/>
      <c r="EA693" s="4"/>
    </row>
    <row r="694" ht="15.75" customHeight="1">
      <c r="DZ694" s="4"/>
      <c r="EA694" s="4"/>
    </row>
    <row r="695" ht="15.75" customHeight="1">
      <c r="DZ695" s="4"/>
      <c r="EA695" s="4"/>
    </row>
    <row r="696" ht="15.75" customHeight="1">
      <c r="DZ696" s="4"/>
      <c r="EA696" s="4"/>
    </row>
    <row r="697" ht="15.75" customHeight="1">
      <c r="DZ697" s="4"/>
      <c r="EA697" s="4"/>
    </row>
    <row r="698" ht="15.75" customHeight="1">
      <c r="DZ698" s="4"/>
      <c r="EA698" s="4"/>
    </row>
    <row r="699" ht="15.75" customHeight="1">
      <c r="DZ699" s="4"/>
      <c r="EA699" s="4"/>
    </row>
    <row r="700" ht="15.75" customHeight="1">
      <c r="DZ700" s="4"/>
      <c r="EA700" s="4"/>
    </row>
    <row r="701" ht="15.75" customHeight="1">
      <c r="DZ701" s="4"/>
      <c r="EA701" s="4"/>
    </row>
    <row r="702" ht="15.75" customHeight="1">
      <c r="DZ702" s="4"/>
      <c r="EA702" s="4"/>
    </row>
    <row r="703" ht="15.75" customHeight="1">
      <c r="DZ703" s="4"/>
      <c r="EA703" s="4"/>
    </row>
    <row r="704" ht="15.75" customHeight="1">
      <c r="DZ704" s="4"/>
      <c r="EA704" s="4"/>
    </row>
    <row r="705" ht="15.75" customHeight="1">
      <c r="DZ705" s="4"/>
      <c r="EA705" s="4"/>
    </row>
    <row r="706" ht="15.75" customHeight="1">
      <c r="DZ706" s="4"/>
      <c r="EA706" s="4"/>
    </row>
    <row r="707" ht="15.75" customHeight="1">
      <c r="DZ707" s="4"/>
      <c r="EA707" s="4"/>
    </row>
    <row r="708" ht="15.75" customHeight="1">
      <c r="DZ708" s="4"/>
      <c r="EA708" s="4"/>
    </row>
    <row r="709" ht="15.75" customHeight="1">
      <c r="DZ709" s="4"/>
      <c r="EA709" s="4"/>
    </row>
    <row r="710" ht="15.75" customHeight="1">
      <c r="DZ710" s="4"/>
      <c r="EA710" s="4"/>
    </row>
    <row r="711" ht="15.75" customHeight="1">
      <c r="DZ711" s="4"/>
      <c r="EA711" s="4"/>
    </row>
    <row r="712" ht="15.75" customHeight="1">
      <c r="DZ712" s="4"/>
      <c r="EA712" s="4"/>
    </row>
    <row r="713" ht="15.75" customHeight="1">
      <c r="DZ713" s="4"/>
      <c r="EA713" s="4"/>
    </row>
    <row r="714" ht="15.75" customHeight="1">
      <c r="DZ714" s="4"/>
      <c r="EA714" s="4"/>
    </row>
    <row r="715" ht="15.75" customHeight="1">
      <c r="DZ715" s="4"/>
      <c r="EA715" s="4"/>
    </row>
    <row r="716" ht="15.75" customHeight="1">
      <c r="DZ716" s="4"/>
      <c r="EA716" s="4"/>
    </row>
    <row r="717" ht="15.75" customHeight="1">
      <c r="DZ717" s="4"/>
      <c r="EA717" s="4"/>
    </row>
    <row r="718" ht="15.75" customHeight="1">
      <c r="DZ718" s="4"/>
      <c r="EA718" s="4"/>
    </row>
    <row r="719" ht="15.75" customHeight="1">
      <c r="DZ719" s="4"/>
      <c r="EA719" s="4"/>
    </row>
    <row r="720" ht="15.75" customHeight="1">
      <c r="DZ720" s="4"/>
      <c r="EA720" s="4"/>
    </row>
    <row r="721" ht="15.75" customHeight="1">
      <c r="DZ721" s="4"/>
      <c r="EA721" s="4"/>
    </row>
    <row r="722" ht="15.75" customHeight="1">
      <c r="DZ722" s="4"/>
      <c r="EA722" s="4"/>
    </row>
    <row r="723" ht="15.75" customHeight="1">
      <c r="DZ723" s="4"/>
      <c r="EA723" s="4"/>
    </row>
    <row r="724" ht="15.75" customHeight="1">
      <c r="DZ724" s="4"/>
      <c r="EA724" s="4"/>
    </row>
    <row r="725" ht="15.75" customHeight="1">
      <c r="DZ725" s="4"/>
      <c r="EA725" s="4"/>
    </row>
    <row r="726" ht="15.75" customHeight="1">
      <c r="DZ726" s="4"/>
      <c r="EA726" s="4"/>
    </row>
    <row r="727" ht="15.75" customHeight="1">
      <c r="DZ727" s="4"/>
      <c r="EA727" s="4"/>
    </row>
    <row r="728" ht="15.75" customHeight="1">
      <c r="DZ728" s="4"/>
      <c r="EA728" s="4"/>
    </row>
    <row r="729" ht="15.75" customHeight="1">
      <c r="DZ729" s="4"/>
      <c r="EA729" s="4"/>
    </row>
    <row r="730" ht="15.75" customHeight="1">
      <c r="DZ730" s="4"/>
      <c r="EA730" s="4"/>
    </row>
    <row r="731" ht="15.75" customHeight="1">
      <c r="DZ731" s="4"/>
      <c r="EA731" s="4"/>
    </row>
    <row r="732" ht="15.75" customHeight="1">
      <c r="DZ732" s="4"/>
      <c r="EA732" s="4"/>
    </row>
    <row r="733" ht="15.75" customHeight="1">
      <c r="DZ733" s="4"/>
      <c r="EA733" s="4"/>
    </row>
    <row r="734" ht="15.75" customHeight="1">
      <c r="DZ734" s="4"/>
      <c r="EA734" s="4"/>
    </row>
    <row r="735" ht="15.75" customHeight="1">
      <c r="DZ735" s="4"/>
      <c r="EA735" s="4"/>
    </row>
    <row r="736" ht="15.75" customHeight="1">
      <c r="DZ736" s="4"/>
      <c r="EA736" s="4"/>
    </row>
    <row r="737" ht="15.75" customHeight="1">
      <c r="DZ737" s="4"/>
      <c r="EA737" s="4"/>
    </row>
    <row r="738" ht="15.75" customHeight="1">
      <c r="DZ738" s="4"/>
      <c r="EA738" s="4"/>
    </row>
    <row r="739" ht="15.75" customHeight="1">
      <c r="DZ739" s="4"/>
      <c r="EA739" s="4"/>
    </row>
    <row r="740" ht="15.75" customHeight="1">
      <c r="DZ740" s="4"/>
      <c r="EA740" s="4"/>
    </row>
    <row r="741" ht="15.75" customHeight="1">
      <c r="DZ741" s="4"/>
      <c r="EA741" s="4"/>
    </row>
    <row r="742" ht="15.75" customHeight="1">
      <c r="DZ742" s="4"/>
      <c r="EA742" s="4"/>
    </row>
    <row r="743" ht="15.75" customHeight="1">
      <c r="DZ743" s="4"/>
      <c r="EA743" s="4"/>
    </row>
    <row r="744" ht="15.75" customHeight="1">
      <c r="DZ744" s="4"/>
      <c r="EA744" s="4"/>
    </row>
    <row r="745" ht="15.75" customHeight="1">
      <c r="DZ745" s="4"/>
      <c r="EA745" s="4"/>
    </row>
    <row r="746" ht="15.75" customHeight="1">
      <c r="DZ746" s="4"/>
      <c r="EA746" s="4"/>
    </row>
    <row r="747" ht="15.75" customHeight="1">
      <c r="DZ747" s="4"/>
      <c r="EA747" s="4"/>
    </row>
    <row r="748" ht="15.75" customHeight="1">
      <c r="DZ748" s="4"/>
      <c r="EA748" s="4"/>
    </row>
    <row r="749" ht="15.75" customHeight="1">
      <c r="DZ749" s="4"/>
      <c r="EA749" s="4"/>
    </row>
    <row r="750" ht="15.75" customHeight="1">
      <c r="DZ750" s="4"/>
      <c r="EA750" s="4"/>
    </row>
    <row r="751" ht="15.75" customHeight="1">
      <c r="DZ751" s="4"/>
      <c r="EA751" s="4"/>
    </row>
    <row r="752" ht="15.75" customHeight="1">
      <c r="DZ752" s="4"/>
      <c r="EA752" s="4"/>
    </row>
    <row r="753" ht="15.75" customHeight="1">
      <c r="DZ753" s="4"/>
      <c r="EA753" s="4"/>
    </row>
    <row r="754" ht="15.75" customHeight="1">
      <c r="DZ754" s="4"/>
      <c r="EA754" s="4"/>
    </row>
    <row r="755" ht="15.75" customHeight="1">
      <c r="DZ755" s="4"/>
      <c r="EA755" s="4"/>
    </row>
    <row r="756" ht="15.75" customHeight="1">
      <c r="DZ756" s="4"/>
      <c r="EA756" s="4"/>
    </row>
    <row r="757" ht="15.75" customHeight="1">
      <c r="DZ757" s="4"/>
      <c r="EA757" s="4"/>
    </row>
    <row r="758" ht="15.75" customHeight="1">
      <c r="DZ758" s="4"/>
      <c r="EA758" s="4"/>
    </row>
    <row r="759" ht="15.75" customHeight="1">
      <c r="DZ759" s="4"/>
      <c r="EA759" s="4"/>
    </row>
    <row r="760" ht="15.75" customHeight="1">
      <c r="DZ760" s="4"/>
      <c r="EA760" s="4"/>
    </row>
    <row r="761" ht="15.75" customHeight="1">
      <c r="DZ761" s="4"/>
      <c r="EA761" s="4"/>
    </row>
    <row r="762" ht="15.75" customHeight="1">
      <c r="DZ762" s="4"/>
      <c r="EA762" s="4"/>
    </row>
    <row r="763" ht="15.75" customHeight="1">
      <c r="DZ763" s="4"/>
      <c r="EA763" s="4"/>
    </row>
    <row r="764" ht="15.75" customHeight="1">
      <c r="DZ764" s="4"/>
      <c r="EA764" s="4"/>
    </row>
    <row r="765" ht="15.75" customHeight="1">
      <c r="DZ765" s="4"/>
      <c r="EA765" s="4"/>
    </row>
    <row r="766" ht="15.75" customHeight="1">
      <c r="DZ766" s="4"/>
      <c r="EA766" s="4"/>
    </row>
    <row r="767" ht="15.75" customHeight="1">
      <c r="DZ767" s="4"/>
      <c r="EA767" s="4"/>
    </row>
    <row r="768" ht="15.75" customHeight="1">
      <c r="DZ768" s="4"/>
      <c r="EA768" s="4"/>
    </row>
    <row r="769" ht="15.75" customHeight="1">
      <c r="DZ769" s="4"/>
      <c r="EA769" s="4"/>
    </row>
    <row r="770" ht="15.75" customHeight="1">
      <c r="DZ770" s="4"/>
      <c r="EA770" s="4"/>
    </row>
    <row r="771" ht="15.75" customHeight="1">
      <c r="DZ771" s="4"/>
      <c r="EA771" s="4"/>
    </row>
    <row r="772" ht="15.75" customHeight="1">
      <c r="DZ772" s="4"/>
      <c r="EA772" s="4"/>
    </row>
    <row r="773" ht="15.75" customHeight="1">
      <c r="DZ773" s="4"/>
      <c r="EA773" s="4"/>
    </row>
    <row r="774" ht="15.75" customHeight="1">
      <c r="DZ774" s="4"/>
      <c r="EA774" s="4"/>
    </row>
    <row r="775" ht="15.75" customHeight="1">
      <c r="DZ775" s="4"/>
      <c r="EA775" s="4"/>
    </row>
    <row r="776" ht="15.75" customHeight="1">
      <c r="DZ776" s="4"/>
      <c r="EA776" s="4"/>
    </row>
    <row r="777" ht="15.75" customHeight="1">
      <c r="DZ777" s="4"/>
      <c r="EA777" s="4"/>
    </row>
    <row r="778" ht="15.75" customHeight="1">
      <c r="DZ778" s="4"/>
      <c r="EA778" s="4"/>
    </row>
    <row r="779" ht="15.75" customHeight="1">
      <c r="DZ779" s="4"/>
      <c r="EA779" s="4"/>
    </row>
    <row r="780" ht="15.75" customHeight="1">
      <c r="DZ780" s="4"/>
      <c r="EA780" s="4"/>
    </row>
    <row r="781" ht="15.75" customHeight="1">
      <c r="DZ781" s="4"/>
      <c r="EA781" s="4"/>
    </row>
    <row r="782" ht="15.75" customHeight="1">
      <c r="DZ782" s="4"/>
      <c r="EA782" s="4"/>
    </row>
    <row r="783" ht="15.75" customHeight="1">
      <c r="DZ783" s="4"/>
      <c r="EA783" s="4"/>
    </row>
    <row r="784" ht="15.75" customHeight="1">
      <c r="DZ784" s="4"/>
      <c r="EA784" s="4"/>
    </row>
    <row r="785" ht="15.75" customHeight="1">
      <c r="DZ785" s="4"/>
      <c r="EA785" s="4"/>
    </row>
    <row r="786" ht="15.75" customHeight="1">
      <c r="DZ786" s="4"/>
      <c r="EA786" s="4"/>
    </row>
    <row r="787" ht="15.75" customHeight="1">
      <c r="DZ787" s="4"/>
      <c r="EA787" s="4"/>
    </row>
    <row r="788" ht="15.75" customHeight="1">
      <c r="DZ788" s="4"/>
      <c r="EA788" s="4"/>
    </row>
    <row r="789" ht="15.75" customHeight="1">
      <c r="DZ789" s="4"/>
      <c r="EA789" s="4"/>
    </row>
    <row r="790" ht="15.75" customHeight="1">
      <c r="DZ790" s="4"/>
      <c r="EA790" s="4"/>
    </row>
    <row r="791" ht="15.75" customHeight="1">
      <c r="DZ791" s="4"/>
      <c r="EA791" s="4"/>
    </row>
    <row r="792" ht="15.75" customHeight="1">
      <c r="DZ792" s="4"/>
      <c r="EA792" s="4"/>
    </row>
    <row r="793" ht="15.75" customHeight="1">
      <c r="DZ793" s="4"/>
      <c r="EA793" s="4"/>
    </row>
    <row r="794" ht="15.75" customHeight="1">
      <c r="DZ794" s="4"/>
      <c r="EA794" s="4"/>
    </row>
    <row r="795" ht="15.75" customHeight="1">
      <c r="DZ795" s="4"/>
      <c r="EA795" s="4"/>
    </row>
    <row r="796" ht="15.75" customHeight="1">
      <c r="DZ796" s="4"/>
      <c r="EA796" s="4"/>
    </row>
    <row r="797" ht="15.75" customHeight="1">
      <c r="DZ797" s="4"/>
      <c r="EA797" s="4"/>
    </row>
    <row r="798" ht="15.75" customHeight="1">
      <c r="DZ798" s="4"/>
      <c r="EA798" s="4"/>
    </row>
    <row r="799" ht="15.75" customHeight="1">
      <c r="DZ799" s="4"/>
      <c r="EA799" s="4"/>
    </row>
    <row r="800" ht="15.75" customHeight="1">
      <c r="DZ800" s="4"/>
      <c r="EA800" s="4"/>
    </row>
    <row r="801" ht="15.75" customHeight="1">
      <c r="DZ801" s="4"/>
      <c r="EA801" s="4"/>
    </row>
    <row r="802" ht="15.75" customHeight="1">
      <c r="DZ802" s="4"/>
      <c r="EA802" s="4"/>
    </row>
    <row r="803" ht="15.75" customHeight="1">
      <c r="DZ803" s="4"/>
      <c r="EA803" s="4"/>
    </row>
    <row r="804" ht="15.75" customHeight="1">
      <c r="DZ804" s="4"/>
      <c r="EA804" s="4"/>
    </row>
    <row r="805" ht="15.75" customHeight="1">
      <c r="DZ805" s="4"/>
      <c r="EA805" s="4"/>
    </row>
    <row r="806" ht="15.75" customHeight="1">
      <c r="DZ806" s="4"/>
      <c r="EA806" s="4"/>
    </row>
    <row r="807" ht="15.75" customHeight="1">
      <c r="DZ807" s="4"/>
      <c r="EA807" s="4"/>
    </row>
    <row r="808" ht="15.75" customHeight="1">
      <c r="DZ808" s="4"/>
      <c r="EA808" s="4"/>
    </row>
    <row r="809" ht="15.75" customHeight="1">
      <c r="DZ809" s="4"/>
      <c r="EA809" s="4"/>
    </row>
    <row r="810" ht="15.75" customHeight="1">
      <c r="DZ810" s="4"/>
      <c r="EA810" s="4"/>
    </row>
    <row r="811" ht="15.75" customHeight="1">
      <c r="DZ811" s="4"/>
      <c r="EA811" s="4"/>
    </row>
    <row r="812" ht="15.75" customHeight="1">
      <c r="DZ812" s="4"/>
      <c r="EA812" s="4"/>
    </row>
    <row r="813" ht="15.75" customHeight="1">
      <c r="DZ813" s="4"/>
      <c r="EA813" s="4"/>
    </row>
    <row r="814" ht="15.75" customHeight="1">
      <c r="DZ814" s="4"/>
      <c r="EA814" s="4"/>
    </row>
    <row r="815" ht="15.75" customHeight="1">
      <c r="DZ815" s="4"/>
      <c r="EA815" s="4"/>
    </row>
    <row r="816" ht="15.75" customHeight="1">
      <c r="DZ816" s="4"/>
      <c r="EA816" s="4"/>
    </row>
    <row r="817" ht="15.75" customHeight="1">
      <c r="DZ817" s="4"/>
      <c r="EA817" s="4"/>
    </row>
    <row r="818" ht="15.75" customHeight="1">
      <c r="DZ818" s="4"/>
      <c r="EA818" s="4"/>
    </row>
    <row r="819" ht="15.75" customHeight="1">
      <c r="DZ819" s="4"/>
      <c r="EA819" s="4"/>
    </row>
    <row r="820" ht="15.75" customHeight="1">
      <c r="DZ820" s="4"/>
      <c r="EA820" s="4"/>
    </row>
    <row r="821" ht="15.75" customHeight="1">
      <c r="DZ821" s="4"/>
      <c r="EA821" s="4"/>
    </row>
    <row r="822" ht="15.75" customHeight="1">
      <c r="DZ822" s="4"/>
      <c r="EA822" s="4"/>
    </row>
    <row r="823" ht="15.75" customHeight="1">
      <c r="DZ823" s="4"/>
      <c r="EA823" s="4"/>
    </row>
    <row r="824" ht="15.75" customHeight="1">
      <c r="DZ824" s="4"/>
      <c r="EA824" s="4"/>
    </row>
    <row r="825" ht="15.75" customHeight="1">
      <c r="DZ825" s="4"/>
      <c r="EA825" s="4"/>
    </row>
    <row r="826" ht="15.75" customHeight="1">
      <c r="DZ826" s="4"/>
      <c r="EA826" s="4"/>
    </row>
    <row r="827" ht="15.75" customHeight="1">
      <c r="DZ827" s="4"/>
      <c r="EA827" s="4"/>
    </row>
    <row r="828" ht="15.75" customHeight="1">
      <c r="DZ828" s="4"/>
      <c r="EA828" s="4"/>
    </row>
    <row r="829" ht="15.75" customHeight="1">
      <c r="DZ829" s="4"/>
      <c r="EA829" s="4"/>
    </row>
    <row r="830" ht="15.75" customHeight="1">
      <c r="DZ830" s="4"/>
      <c r="EA830" s="4"/>
    </row>
    <row r="831" ht="15.75" customHeight="1">
      <c r="DZ831" s="4"/>
      <c r="EA831" s="4"/>
    </row>
    <row r="832" ht="15.75" customHeight="1">
      <c r="DZ832" s="4"/>
      <c r="EA832" s="4"/>
    </row>
    <row r="833" ht="15.75" customHeight="1">
      <c r="DZ833" s="4"/>
      <c r="EA833" s="4"/>
    </row>
    <row r="834" ht="15.75" customHeight="1">
      <c r="DZ834" s="4"/>
      <c r="EA834" s="4"/>
    </row>
    <row r="835" ht="15.75" customHeight="1">
      <c r="DZ835" s="4"/>
      <c r="EA835" s="4"/>
    </row>
    <row r="836" ht="15.75" customHeight="1">
      <c r="DZ836" s="4"/>
      <c r="EA836" s="4"/>
    </row>
    <row r="837" ht="15.75" customHeight="1">
      <c r="DZ837" s="4"/>
      <c r="EA837" s="4"/>
    </row>
    <row r="838" ht="15.75" customHeight="1">
      <c r="DZ838" s="4"/>
      <c r="EA838" s="4"/>
    </row>
    <row r="839" ht="15.75" customHeight="1">
      <c r="DZ839" s="4"/>
      <c r="EA839" s="4"/>
    </row>
    <row r="840" ht="15.75" customHeight="1">
      <c r="DZ840" s="4"/>
      <c r="EA840" s="4"/>
    </row>
    <row r="841" ht="15.75" customHeight="1">
      <c r="DZ841" s="4"/>
      <c r="EA841" s="4"/>
    </row>
    <row r="842" ht="15.75" customHeight="1">
      <c r="DZ842" s="4"/>
      <c r="EA842" s="4"/>
    </row>
    <row r="843" ht="15.75" customHeight="1">
      <c r="DZ843" s="4"/>
      <c r="EA843" s="4"/>
    </row>
    <row r="844" ht="15.75" customHeight="1">
      <c r="DZ844" s="4"/>
      <c r="EA844" s="4"/>
    </row>
    <row r="845" ht="15.75" customHeight="1">
      <c r="DZ845" s="4"/>
      <c r="EA845" s="4"/>
    </row>
    <row r="846" ht="15.75" customHeight="1">
      <c r="DZ846" s="4"/>
      <c r="EA846" s="4"/>
    </row>
    <row r="847" ht="15.75" customHeight="1">
      <c r="DZ847" s="4"/>
      <c r="EA847" s="4"/>
    </row>
    <row r="848" ht="15.75" customHeight="1">
      <c r="DZ848" s="4"/>
      <c r="EA848" s="4"/>
    </row>
    <row r="849" ht="15.75" customHeight="1">
      <c r="DZ849" s="4"/>
      <c r="EA849" s="4"/>
    </row>
    <row r="850" ht="15.75" customHeight="1">
      <c r="DZ850" s="4"/>
      <c r="EA850" s="4"/>
    </row>
    <row r="851" ht="15.75" customHeight="1">
      <c r="DZ851" s="4"/>
      <c r="EA851" s="4"/>
    </row>
    <row r="852" ht="15.75" customHeight="1">
      <c r="DZ852" s="4"/>
      <c r="EA852" s="4"/>
    </row>
    <row r="853" ht="15.75" customHeight="1">
      <c r="DZ853" s="4"/>
      <c r="EA853" s="4"/>
    </row>
    <row r="854" ht="15.75" customHeight="1">
      <c r="DZ854" s="4"/>
      <c r="EA854" s="4"/>
    </row>
    <row r="855" ht="15.75" customHeight="1">
      <c r="DZ855" s="4"/>
      <c r="EA855" s="4"/>
    </row>
    <row r="856" ht="15.75" customHeight="1">
      <c r="DZ856" s="4"/>
      <c r="EA856" s="4"/>
    </row>
    <row r="857" ht="15.75" customHeight="1">
      <c r="DZ857" s="4"/>
      <c r="EA857" s="4"/>
    </row>
    <row r="858" ht="15.75" customHeight="1">
      <c r="DZ858" s="4"/>
      <c r="EA858" s="4"/>
    </row>
    <row r="859" ht="15.75" customHeight="1">
      <c r="DZ859" s="4"/>
      <c r="EA859" s="4"/>
    </row>
    <row r="860" ht="15.75" customHeight="1">
      <c r="DZ860" s="4"/>
      <c r="EA860" s="4"/>
    </row>
    <row r="861" ht="15.75" customHeight="1">
      <c r="DZ861" s="4"/>
      <c r="EA861" s="4"/>
    </row>
    <row r="862" ht="15.75" customHeight="1">
      <c r="DZ862" s="4"/>
      <c r="EA862" s="4"/>
    </row>
    <row r="863" ht="15.75" customHeight="1">
      <c r="DZ863" s="4"/>
      <c r="EA863" s="4"/>
    </row>
    <row r="864" ht="15.75" customHeight="1">
      <c r="DZ864" s="4"/>
      <c r="EA864" s="4"/>
    </row>
    <row r="865" ht="15.75" customHeight="1">
      <c r="DZ865" s="4"/>
      <c r="EA865" s="4"/>
    </row>
    <row r="866" ht="15.75" customHeight="1">
      <c r="DZ866" s="4"/>
      <c r="EA866" s="4"/>
    </row>
    <row r="867" ht="15.75" customHeight="1">
      <c r="DZ867" s="4"/>
      <c r="EA867" s="4"/>
    </row>
    <row r="868" ht="15.75" customHeight="1">
      <c r="DZ868" s="4"/>
      <c r="EA868" s="4"/>
    </row>
    <row r="869" ht="15.75" customHeight="1">
      <c r="DZ869" s="4"/>
      <c r="EA869" s="4"/>
    </row>
    <row r="870" ht="15.75" customHeight="1">
      <c r="DZ870" s="4"/>
      <c r="EA870" s="4"/>
    </row>
    <row r="871" ht="15.75" customHeight="1">
      <c r="DZ871" s="4"/>
      <c r="EA871" s="4"/>
    </row>
    <row r="872" ht="15.75" customHeight="1">
      <c r="DZ872" s="4"/>
      <c r="EA872" s="4"/>
    </row>
    <row r="873" ht="15.75" customHeight="1">
      <c r="DZ873" s="4"/>
      <c r="EA873" s="4"/>
    </row>
    <row r="874" ht="15.75" customHeight="1">
      <c r="DZ874" s="4"/>
      <c r="EA874" s="4"/>
    </row>
    <row r="875" ht="15.75" customHeight="1">
      <c r="DZ875" s="4"/>
      <c r="EA875" s="4"/>
    </row>
    <row r="876" ht="15.75" customHeight="1">
      <c r="DZ876" s="4"/>
      <c r="EA876" s="4"/>
    </row>
    <row r="877" ht="15.75" customHeight="1">
      <c r="DZ877" s="4"/>
      <c r="EA877" s="4"/>
    </row>
    <row r="878" ht="15.75" customHeight="1">
      <c r="DZ878" s="4"/>
      <c r="EA878" s="4"/>
    </row>
    <row r="879" ht="15.75" customHeight="1">
      <c r="DZ879" s="4"/>
      <c r="EA879" s="4"/>
    </row>
    <row r="880" ht="15.75" customHeight="1">
      <c r="DZ880" s="4"/>
      <c r="EA880" s="4"/>
    </row>
    <row r="881" ht="15.75" customHeight="1">
      <c r="DZ881" s="4"/>
      <c r="EA881" s="4"/>
    </row>
    <row r="882" ht="15.75" customHeight="1">
      <c r="DZ882" s="4"/>
      <c r="EA882" s="4"/>
    </row>
    <row r="883" ht="15.75" customHeight="1">
      <c r="DZ883" s="4"/>
      <c r="EA883" s="4"/>
    </row>
    <row r="884" ht="15.75" customHeight="1">
      <c r="DZ884" s="4"/>
      <c r="EA884" s="4"/>
    </row>
    <row r="885" ht="15.75" customHeight="1">
      <c r="DZ885" s="4"/>
      <c r="EA885" s="4"/>
    </row>
    <row r="886" ht="15.75" customHeight="1">
      <c r="DZ886" s="4"/>
      <c r="EA886" s="4"/>
    </row>
    <row r="887" ht="15.75" customHeight="1">
      <c r="DZ887" s="4"/>
      <c r="EA887" s="4"/>
    </row>
    <row r="888" ht="15.75" customHeight="1">
      <c r="DZ888" s="4"/>
      <c r="EA888" s="4"/>
    </row>
    <row r="889" ht="15.75" customHeight="1">
      <c r="DZ889" s="4"/>
      <c r="EA889" s="4"/>
    </row>
    <row r="890" ht="15.75" customHeight="1">
      <c r="DZ890" s="4"/>
      <c r="EA890" s="4"/>
    </row>
    <row r="891" ht="15.75" customHeight="1">
      <c r="DZ891" s="4"/>
      <c r="EA891" s="4"/>
    </row>
    <row r="892" ht="15.75" customHeight="1">
      <c r="DZ892" s="4"/>
      <c r="EA892" s="4"/>
    </row>
    <row r="893" ht="15.75" customHeight="1">
      <c r="DZ893" s="4"/>
      <c r="EA893" s="4"/>
    </row>
    <row r="894" ht="15.75" customHeight="1">
      <c r="DZ894" s="4"/>
      <c r="EA894" s="4"/>
    </row>
    <row r="895" ht="15.75" customHeight="1">
      <c r="DZ895" s="4"/>
      <c r="EA895" s="4"/>
    </row>
    <row r="896" ht="15.75" customHeight="1">
      <c r="DZ896" s="4"/>
      <c r="EA896" s="4"/>
    </row>
    <row r="897" ht="15.75" customHeight="1">
      <c r="DZ897" s="4"/>
      <c r="EA897" s="4"/>
    </row>
    <row r="898" ht="15.75" customHeight="1">
      <c r="DZ898" s="4"/>
      <c r="EA898" s="4"/>
    </row>
    <row r="899" ht="15.75" customHeight="1">
      <c r="DZ899" s="4"/>
      <c r="EA899" s="4"/>
    </row>
    <row r="900" ht="15.75" customHeight="1">
      <c r="DZ900" s="4"/>
      <c r="EA900" s="4"/>
    </row>
    <row r="901" ht="15.75" customHeight="1">
      <c r="DZ901" s="4"/>
      <c r="EA901" s="4"/>
    </row>
    <row r="902" ht="15.75" customHeight="1">
      <c r="DZ902" s="4"/>
      <c r="EA902" s="4"/>
    </row>
    <row r="903" ht="15.75" customHeight="1">
      <c r="DZ903" s="4"/>
      <c r="EA903" s="4"/>
    </row>
    <row r="904" ht="15.75" customHeight="1">
      <c r="DZ904" s="4"/>
      <c r="EA904" s="4"/>
    </row>
    <row r="905" ht="15.75" customHeight="1">
      <c r="DZ905" s="4"/>
      <c r="EA905" s="4"/>
    </row>
    <row r="906" ht="15.75" customHeight="1">
      <c r="DZ906" s="4"/>
      <c r="EA906" s="4"/>
    </row>
    <row r="907" ht="15.75" customHeight="1">
      <c r="DZ907" s="4"/>
      <c r="EA907" s="4"/>
    </row>
    <row r="908" ht="15.75" customHeight="1">
      <c r="DZ908" s="4"/>
      <c r="EA908" s="4"/>
    </row>
    <row r="909" ht="15.75" customHeight="1">
      <c r="DZ909" s="4"/>
      <c r="EA909" s="4"/>
    </row>
    <row r="910" ht="15.75" customHeight="1">
      <c r="DZ910" s="4"/>
      <c r="EA910" s="4"/>
    </row>
    <row r="911" ht="15.75" customHeight="1">
      <c r="DZ911" s="4"/>
      <c r="EA911" s="4"/>
    </row>
    <row r="912" ht="15.75" customHeight="1">
      <c r="DZ912" s="4"/>
      <c r="EA912" s="4"/>
    </row>
    <row r="913" ht="15.75" customHeight="1">
      <c r="DZ913" s="4"/>
      <c r="EA913" s="4"/>
    </row>
    <row r="914" ht="15.75" customHeight="1">
      <c r="DZ914" s="4"/>
      <c r="EA914" s="4"/>
    </row>
    <row r="915" ht="15.75" customHeight="1">
      <c r="DZ915" s="4"/>
      <c r="EA915" s="4"/>
    </row>
    <row r="916" ht="15.75" customHeight="1">
      <c r="DZ916" s="4"/>
      <c r="EA916" s="4"/>
    </row>
    <row r="917" ht="15.75" customHeight="1">
      <c r="DZ917" s="4"/>
      <c r="EA917" s="4"/>
    </row>
    <row r="918" ht="15.75" customHeight="1">
      <c r="DZ918" s="4"/>
      <c r="EA918" s="4"/>
    </row>
    <row r="919" ht="15.75" customHeight="1">
      <c r="DZ919" s="4"/>
      <c r="EA919" s="4"/>
    </row>
    <row r="920" ht="15.75" customHeight="1">
      <c r="DZ920" s="4"/>
      <c r="EA920" s="4"/>
    </row>
    <row r="921" ht="15.75" customHeight="1">
      <c r="DZ921" s="4"/>
      <c r="EA921" s="4"/>
    </row>
    <row r="922" ht="15.75" customHeight="1">
      <c r="DZ922" s="4"/>
      <c r="EA922" s="4"/>
    </row>
    <row r="923" ht="15.75" customHeight="1">
      <c r="DZ923" s="4"/>
      <c r="EA923" s="4"/>
    </row>
    <row r="924" ht="15.75" customHeight="1">
      <c r="DZ924" s="4"/>
      <c r="EA924" s="4"/>
    </row>
    <row r="925" ht="15.75" customHeight="1">
      <c r="DZ925" s="4"/>
      <c r="EA925" s="4"/>
    </row>
    <row r="926" ht="15.75" customHeight="1">
      <c r="DZ926" s="4"/>
      <c r="EA926" s="4"/>
    </row>
    <row r="927" ht="15.75" customHeight="1">
      <c r="DZ927" s="4"/>
      <c r="EA927" s="4"/>
    </row>
    <row r="928" ht="15.75" customHeight="1">
      <c r="DZ928" s="4"/>
      <c r="EA928" s="4"/>
    </row>
    <row r="929" ht="15.75" customHeight="1">
      <c r="DZ929" s="4"/>
      <c r="EA929" s="4"/>
    </row>
    <row r="930" ht="15.75" customHeight="1">
      <c r="DZ930" s="4"/>
      <c r="EA930" s="4"/>
    </row>
    <row r="931" ht="15.75" customHeight="1">
      <c r="DZ931" s="4"/>
      <c r="EA931" s="4"/>
    </row>
    <row r="932" ht="15.75" customHeight="1">
      <c r="DZ932" s="4"/>
      <c r="EA932" s="4"/>
    </row>
    <row r="933" ht="15.75" customHeight="1">
      <c r="DZ933" s="4"/>
      <c r="EA933" s="4"/>
    </row>
    <row r="934" ht="15.75" customHeight="1">
      <c r="DZ934" s="4"/>
      <c r="EA934" s="4"/>
    </row>
    <row r="935" ht="15.75" customHeight="1">
      <c r="DZ935" s="4"/>
      <c r="EA935" s="4"/>
    </row>
    <row r="936" ht="15.75" customHeight="1">
      <c r="DZ936" s="4"/>
      <c r="EA936" s="4"/>
    </row>
    <row r="937" ht="15.75" customHeight="1">
      <c r="DZ937" s="4"/>
      <c r="EA937" s="4"/>
    </row>
    <row r="938" ht="15.75" customHeight="1">
      <c r="DZ938" s="4"/>
      <c r="EA938" s="4"/>
    </row>
    <row r="939" ht="15.75" customHeight="1">
      <c r="DZ939" s="4"/>
      <c r="EA939" s="4"/>
    </row>
    <row r="940" ht="15.75" customHeight="1">
      <c r="DZ940" s="4"/>
      <c r="EA940" s="4"/>
    </row>
    <row r="941" ht="15.75" customHeight="1">
      <c r="DZ941" s="4"/>
      <c r="EA941" s="4"/>
    </row>
    <row r="942" ht="15.75" customHeight="1">
      <c r="DZ942" s="4"/>
      <c r="EA942" s="4"/>
    </row>
    <row r="943" ht="15.75" customHeight="1">
      <c r="DZ943" s="4"/>
      <c r="EA943" s="4"/>
    </row>
    <row r="944" ht="15.75" customHeight="1">
      <c r="DZ944" s="4"/>
      <c r="EA944" s="4"/>
    </row>
    <row r="945" ht="15.75" customHeight="1">
      <c r="DZ945" s="4"/>
      <c r="EA945" s="4"/>
    </row>
    <row r="946" ht="15.75" customHeight="1">
      <c r="DZ946" s="4"/>
      <c r="EA946" s="4"/>
    </row>
    <row r="947" ht="15.75" customHeight="1">
      <c r="DZ947" s="4"/>
      <c r="EA947" s="4"/>
    </row>
    <row r="948" ht="15.75" customHeight="1">
      <c r="DZ948" s="4"/>
      <c r="EA948" s="4"/>
    </row>
    <row r="949" ht="15.75" customHeight="1">
      <c r="DZ949" s="4"/>
      <c r="EA949" s="4"/>
    </row>
    <row r="950" ht="15.75" customHeight="1">
      <c r="DZ950" s="4"/>
      <c r="EA950" s="4"/>
    </row>
    <row r="951" ht="15.75" customHeight="1">
      <c r="DZ951" s="4"/>
      <c r="EA951" s="4"/>
    </row>
    <row r="952" ht="15.75" customHeight="1">
      <c r="DZ952" s="4"/>
      <c r="EA952" s="4"/>
    </row>
    <row r="953" ht="15.75" customHeight="1">
      <c r="DZ953" s="4"/>
      <c r="EA953" s="4"/>
    </row>
    <row r="954" ht="15.75" customHeight="1">
      <c r="DZ954" s="4"/>
      <c r="EA954" s="4"/>
    </row>
    <row r="955" ht="15.75" customHeight="1">
      <c r="DZ955" s="4"/>
      <c r="EA955" s="4"/>
    </row>
    <row r="956" ht="15.75" customHeight="1">
      <c r="DZ956" s="4"/>
      <c r="EA956" s="4"/>
    </row>
    <row r="957" ht="15.75" customHeight="1">
      <c r="DZ957" s="4"/>
      <c r="EA957" s="4"/>
    </row>
    <row r="958" ht="15.75" customHeight="1">
      <c r="DZ958" s="4"/>
      <c r="EA958" s="4"/>
    </row>
    <row r="959" ht="15.75" customHeight="1">
      <c r="DZ959" s="4"/>
      <c r="EA959" s="4"/>
    </row>
    <row r="960" ht="15.75" customHeight="1">
      <c r="DZ960" s="4"/>
      <c r="EA960" s="4"/>
    </row>
    <row r="961" ht="15.75" customHeight="1">
      <c r="DZ961" s="4"/>
      <c r="EA961" s="4"/>
    </row>
    <row r="962" ht="15.75" customHeight="1">
      <c r="DZ962" s="4"/>
      <c r="EA962" s="4"/>
    </row>
    <row r="963" ht="15.75" customHeight="1">
      <c r="DZ963" s="4"/>
      <c r="EA963" s="4"/>
    </row>
    <row r="964" ht="15.75" customHeight="1">
      <c r="DZ964" s="4"/>
      <c r="EA964" s="4"/>
    </row>
    <row r="965" ht="15.75" customHeight="1">
      <c r="DZ965" s="4"/>
      <c r="EA965" s="4"/>
    </row>
    <row r="966" ht="15.75" customHeight="1">
      <c r="DZ966" s="4"/>
      <c r="EA966" s="4"/>
    </row>
    <row r="967" ht="15.75" customHeight="1">
      <c r="DZ967" s="4"/>
      <c r="EA967" s="4"/>
    </row>
    <row r="968" ht="15.75" customHeight="1">
      <c r="DZ968" s="4"/>
      <c r="EA968" s="4"/>
    </row>
    <row r="969" ht="15.75" customHeight="1">
      <c r="DZ969" s="4"/>
      <c r="EA969" s="4"/>
    </row>
    <row r="970" ht="15.75" customHeight="1">
      <c r="DZ970" s="4"/>
      <c r="EA970" s="4"/>
    </row>
    <row r="971" ht="15.75" customHeight="1">
      <c r="DZ971" s="4"/>
      <c r="EA971" s="4"/>
    </row>
    <row r="972" ht="15.75" customHeight="1">
      <c r="DZ972" s="4"/>
      <c r="EA972" s="4"/>
    </row>
    <row r="973" ht="15.75" customHeight="1">
      <c r="DZ973" s="4"/>
      <c r="EA973" s="4"/>
    </row>
    <row r="974" ht="15.75" customHeight="1">
      <c r="DZ974" s="4"/>
      <c r="EA974" s="4"/>
    </row>
    <row r="975" ht="15.75" customHeight="1">
      <c r="DZ975" s="4"/>
      <c r="EA975" s="4"/>
    </row>
    <row r="976" ht="15.75" customHeight="1">
      <c r="DZ976" s="4"/>
      <c r="EA976" s="4"/>
    </row>
    <row r="977" ht="15.75" customHeight="1">
      <c r="DZ977" s="4"/>
      <c r="EA977" s="4"/>
    </row>
    <row r="978" ht="15.75" customHeight="1">
      <c r="DZ978" s="4"/>
      <c r="EA978" s="4"/>
    </row>
    <row r="979" ht="15.75" customHeight="1">
      <c r="DZ979" s="4"/>
      <c r="EA979" s="4"/>
    </row>
    <row r="980" ht="15.75" customHeight="1">
      <c r="DZ980" s="4"/>
      <c r="EA980" s="4"/>
    </row>
    <row r="981" ht="15.75" customHeight="1">
      <c r="DZ981" s="4"/>
      <c r="EA981" s="4"/>
    </row>
    <row r="982" ht="15.75" customHeight="1">
      <c r="DZ982" s="4"/>
      <c r="EA982" s="4"/>
    </row>
    <row r="983" ht="15.75" customHeight="1">
      <c r="DZ983" s="4"/>
      <c r="EA983" s="4"/>
    </row>
    <row r="984" ht="15.75" customHeight="1">
      <c r="DZ984" s="4"/>
      <c r="EA984" s="4"/>
    </row>
    <row r="985" ht="15.75" customHeight="1">
      <c r="DZ985" s="4"/>
      <c r="EA985" s="4"/>
    </row>
    <row r="986" ht="15.75" customHeight="1">
      <c r="DZ986" s="4"/>
      <c r="EA986" s="4"/>
    </row>
    <row r="987" ht="15.75" customHeight="1">
      <c r="DZ987" s="4"/>
      <c r="EA987" s="4"/>
    </row>
    <row r="988" ht="15.75" customHeight="1">
      <c r="DZ988" s="4"/>
      <c r="EA988" s="4"/>
    </row>
    <row r="989" ht="15.75" customHeight="1">
      <c r="DZ989" s="4"/>
      <c r="EA989" s="4"/>
    </row>
    <row r="990" ht="15.75" customHeight="1">
      <c r="DZ990" s="4"/>
      <c r="EA990" s="4"/>
    </row>
    <row r="991" ht="15.75" customHeight="1">
      <c r="DZ991" s="4"/>
      <c r="EA991" s="4"/>
    </row>
    <row r="992" ht="15.75" customHeight="1">
      <c r="DZ992" s="4"/>
      <c r="EA992" s="4"/>
    </row>
    <row r="993" ht="15.75" customHeight="1">
      <c r="DZ993" s="4"/>
      <c r="EA993" s="4"/>
    </row>
    <row r="994" ht="15.75" customHeight="1">
      <c r="DZ994" s="4"/>
      <c r="EA994" s="4"/>
    </row>
    <row r="995" ht="15.75" customHeight="1">
      <c r="DZ995" s="4"/>
      <c r="EA995" s="4"/>
    </row>
    <row r="996" ht="15.75" customHeight="1">
      <c r="DZ996" s="4"/>
      <c r="EA996" s="4"/>
    </row>
    <row r="997" ht="15.75" customHeight="1">
      <c r="DZ997" s="4"/>
      <c r="EA997" s="4"/>
    </row>
    <row r="998" ht="15.75" customHeight="1">
      <c r="DZ998" s="4"/>
      <c r="EA998" s="4"/>
    </row>
    <row r="999" ht="15.75" customHeight="1">
      <c r="DZ999" s="4"/>
      <c r="EA999" s="4"/>
    </row>
    <row r="1000" ht="15.75" customHeight="1">
      <c r="DZ1000" s="4"/>
      <c r="EA1000" s="4"/>
    </row>
  </sheetData>
  <mergeCells count="17">
    <mergeCell ref="C3:I3"/>
    <mergeCell ref="J3:Q3"/>
    <mergeCell ref="S3:Z3"/>
    <mergeCell ref="AA3:AG3"/>
    <mergeCell ref="AQ3:AX3"/>
    <mergeCell ref="AY3:BF3"/>
    <mergeCell ref="BG3:BN3"/>
    <mergeCell ref="DY3:EF3"/>
    <mergeCell ref="EG3:EN3"/>
    <mergeCell ref="EO3:EV3"/>
    <mergeCell ref="BO3:BV3"/>
    <mergeCell ref="BW3:CD3"/>
    <mergeCell ref="CE3:CL3"/>
    <mergeCell ref="CM3:CT3"/>
    <mergeCell ref="DA3:DH3"/>
    <mergeCell ref="DI3:DP3"/>
    <mergeCell ref="DQ3:DX3"/>
  </mergeCells>
  <hyperlinks>
    <hyperlink r:id="rId1" ref="A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5.5"/>
    <col customWidth="1" min="2" max="2" width="30.5"/>
    <col customWidth="1" min="3" max="3" width="14.63"/>
  </cols>
  <sheetData>
    <row r="1">
      <c r="A1" s="1" t="s">
        <v>0</v>
      </c>
      <c r="B1" s="13"/>
    </row>
    <row r="2">
      <c r="A2" s="1" t="s">
        <v>1</v>
      </c>
      <c r="B2" s="13"/>
      <c r="C2" s="40">
        <v>45901.0</v>
      </c>
    </row>
    <row r="3">
      <c r="A3" s="5" t="s">
        <v>2</v>
      </c>
      <c r="B3" s="6" t="s">
        <v>3</v>
      </c>
      <c r="C3" s="41" t="s">
        <v>63</v>
      </c>
      <c r="D3" s="41" t="s">
        <v>64</v>
      </c>
      <c r="E3" s="41" t="s">
        <v>65</v>
      </c>
      <c r="F3" s="41" t="s">
        <v>66</v>
      </c>
      <c r="G3" s="41" t="s">
        <v>67</v>
      </c>
    </row>
    <row r="4">
      <c r="A4" s="35">
        <v>1.0</v>
      </c>
      <c r="B4" s="36" t="s">
        <v>23</v>
      </c>
      <c r="C4" s="4">
        <v>100.0</v>
      </c>
      <c r="D4" s="4">
        <v>100.0</v>
      </c>
      <c r="E4" s="42">
        <v>99.99999999999999</v>
      </c>
      <c r="F4" s="4">
        <v>100.0</v>
      </c>
      <c r="G4" s="4">
        <v>100.0</v>
      </c>
    </row>
    <row r="5">
      <c r="A5" s="35">
        <v>2.0</v>
      </c>
      <c r="B5" s="37" t="s">
        <v>24</v>
      </c>
      <c r="C5" s="4">
        <v>92.65734265734265</v>
      </c>
      <c r="D5" s="4">
        <v>95.51820728291317</v>
      </c>
      <c r="E5" s="42">
        <v>91.96787148594376</v>
      </c>
      <c r="F5" s="4">
        <v>94.00749063670412</v>
      </c>
      <c r="G5" s="4">
        <v>94.28571428571429</v>
      </c>
    </row>
    <row r="6">
      <c r="A6" s="35">
        <v>3.0</v>
      </c>
      <c r="B6" s="36" t="s">
        <v>25</v>
      </c>
      <c r="C6" s="4">
        <v>93.35664335664336</v>
      </c>
      <c r="D6" s="4">
        <v>93.8375350140056</v>
      </c>
      <c r="E6" s="42">
        <v>93.57429718875501</v>
      </c>
      <c r="F6" s="4">
        <v>94.7565543071161</v>
      </c>
      <c r="G6" s="4">
        <v>92.14285714285715</v>
      </c>
    </row>
    <row r="7">
      <c r="A7" s="35">
        <v>4.0</v>
      </c>
      <c r="B7" s="36" t="s">
        <v>26</v>
      </c>
      <c r="C7" s="4">
        <v>94.05594405594405</v>
      </c>
      <c r="D7" s="4">
        <v>96.07843137254902</v>
      </c>
      <c r="E7" s="42">
        <v>95.58232931726907</v>
      </c>
      <c r="F7" s="4">
        <v>95.1310861423221</v>
      </c>
      <c r="G7" s="4">
        <v>96.42857142857143</v>
      </c>
    </row>
    <row r="8">
      <c r="A8" s="35">
        <v>5.0</v>
      </c>
      <c r="B8" s="36" t="s">
        <v>27</v>
      </c>
      <c r="C8" s="4">
        <v>93.00699300699301</v>
      </c>
      <c r="D8" s="4">
        <v>94.9579831932773</v>
      </c>
      <c r="E8" s="42">
        <v>91.56626506024095</v>
      </c>
      <c r="F8" s="4">
        <v>95.1310861423221</v>
      </c>
      <c r="G8" s="4">
        <v>93.57142857142858</v>
      </c>
    </row>
    <row r="9">
      <c r="A9" s="35">
        <v>6.0</v>
      </c>
      <c r="B9" s="36" t="s">
        <v>28</v>
      </c>
      <c r="C9" s="4">
        <v>93.00699300699301</v>
      </c>
      <c r="D9" s="4">
        <v>97.19887955182072</v>
      </c>
      <c r="E9" s="42">
        <v>91.56626506024095</v>
      </c>
      <c r="F9" s="4">
        <v>94.00749063670412</v>
      </c>
      <c r="G9" s="4">
        <v>95.71428571428572</v>
      </c>
    </row>
    <row r="10">
      <c r="A10" s="35">
        <v>7.0</v>
      </c>
      <c r="B10" s="38" t="s">
        <v>29</v>
      </c>
      <c r="C10" s="4">
        <v>82.51748251748252</v>
      </c>
      <c r="D10" s="4">
        <v>83.4733893557423</v>
      </c>
      <c r="E10" s="43">
        <v>79.11646586345381</v>
      </c>
      <c r="F10" s="4">
        <v>81.27340823970037</v>
      </c>
      <c r="G10" s="44">
        <v>78.57142857142857</v>
      </c>
    </row>
    <row r="11">
      <c r="A11" s="35">
        <v>8.0</v>
      </c>
      <c r="B11" s="36" t="s">
        <v>30</v>
      </c>
      <c r="C11" s="4">
        <v>95.1048951048951</v>
      </c>
      <c r="D11" s="4">
        <v>94.39775910364145</v>
      </c>
      <c r="E11" s="42">
        <v>94.37751004016063</v>
      </c>
      <c r="F11" s="4">
        <v>97.37827715355806</v>
      </c>
      <c r="G11" s="4">
        <v>94.28571428571429</v>
      </c>
    </row>
    <row r="12">
      <c r="A12" s="35">
        <v>9.0</v>
      </c>
      <c r="B12" s="36" t="s">
        <v>31</v>
      </c>
      <c r="C12" s="4">
        <v>91.60839160839161</v>
      </c>
      <c r="D12" s="4">
        <v>93.8375350140056</v>
      </c>
      <c r="E12" s="42">
        <v>91.56626506024095</v>
      </c>
      <c r="F12" s="4">
        <v>92.50936329588015</v>
      </c>
      <c r="G12" s="4">
        <v>91.42857142857143</v>
      </c>
    </row>
    <row r="13">
      <c r="A13" s="35">
        <v>10.0</v>
      </c>
      <c r="B13" s="36" t="s">
        <v>32</v>
      </c>
      <c r="C13" s="4">
        <v>87.76223776223776</v>
      </c>
      <c r="D13" s="4">
        <v>90.19607843137256</v>
      </c>
      <c r="E13" s="42">
        <v>89.95983935742971</v>
      </c>
      <c r="F13" s="4">
        <v>87.26591760299625</v>
      </c>
      <c r="G13" s="4">
        <v>87.85714285714286</v>
      </c>
    </row>
    <row r="14">
      <c r="A14" s="35">
        <v>11.0</v>
      </c>
      <c r="B14" s="36" t="s">
        <v>33</v>
      </c>
      <c r="C14" s="4">
        <v>82.16783216783217</v>
      </c>
      <c r="D14" s="4">
        <v>82.91316526610645</v>
      </c>
      <c r="E14" s="42">
        <v>80.32128514056224</v>
      </c>
      <c r="F14" s="4">
        <v>82.39700374531836</v>
      </c>
      <c r="G14" s="4">
        <v>82.85714285714286</v>
      </c>
    </row>
    <row r="15">
      <c r="A15" s="35">
        <v>12.0</v>
      </c>
      <c r="B15" s="36" t="s">
        <v>34</v>
      </c>
      <c r="C15" s="4">
        <v>80.41958041958041</v>
      </c>
      <c r="D15" s="4">
        <v>87.39495798319328</v>
      </c>
      <c r="E15" s="42">
        <v>89.15662650602408</v>
      </c>
      <c r="F15" s="4">
        <v>87.26591760299625</v>
      </c>
      <c r="G15" s="4">
        <v>82.85714285714286</v>
      </c>
    </row>
    <row r="16">
      <c r="A16" s="35">
        <v>13.0</v>
      </c>
      <c r="B16" s="36" t="s">
        <v>35</v>
      </c>
      <c r="C16" s="4">
        <v>86.7132867132867</v>
      </c>
      <c r="D16" s="4">
        <v>91.31652661064426</v>
      </c>
      <c r="E16" s="42">
        <v>90.76305220883533</v>
      </c>
      <c r="F16" s="4">
        <v>94.38202247191012</v>
      </c>
      <c r="G16" s="4">
        <v>92.85714285714286</v>
      </c>
    </row>
    <row r="17">
      <c r="A17" s="35">
        <v>14.0</v>
      </c>
      <c r="B17" s="36" t="s">
        <v>36</v>
      </c>
      <c r="C17" s="4">
        <v>92.3076923076923</v>
      </c>
      <c r="D17" s="4">
        <v>92.99719887955182</v>
      </c>
      <c r="E17" s="42">
        <v>91.96787148594376</v>
      </c>
      <c r="F17" s="4">
        <v>92.88389513108615</v>
      </c>
      <c r="G17" s="4">
        <v>93.57142857142858</v>
      </c>
    </row>
    <row r="18">
      <c r="A18" s="35">
        <v>15.0</v>
      </c>
      <c r="B18" s="36" t="s">
        <v>37</v>
      </c>
      <c r="C18" s="4">
        <v>91.60839160839161</v>
      </c>
      <c r="D18" s="4">
        <v>91.03641456582633</v>
      </c>
      <c r="E18" s="42">
        <v>93.1726907630522</v>
      </c>
      <c r="F18" s="4">
        <v>91.01123595505618</v>
      </c>
      <c r="G18" s="4">
        <v>88.57142857142858</v>
      </c>
    </row>
    <row r="19">
      <c r="A19" s="35">
        <v>16.0</v>
      </c>
      <c r="B19" s="36" t="s">
        <v>38</v>
      </c>
      <c r="C19" s="4">
        <v>98.25174825174825</v>
      </c>
      <c r="D19" s="4">
        <v>96.07843137254902</v>
      </c>
      <c r="E19" s="42">
        <v>97.59036144578313</v>
      </c>
      <c r="F19" s="4">
        <v>97.00374531835206</v>
      </c>
      <c r="G19" s="4">
        <v>98.57142857142858</v>
      </c>
    </row>
    <row r="20">
      <c r="A20" s="35">
        <v>17.0</v>
      </c>
      <c r="B20" s="36" t="s">
        <v>39</v>
      </c>
      <c r="C20" s="4">
        <v>86.01398601398601</v>
      </c>
      <c r="D20" s="4">
        <v>92.43697478991596</v>
      </c>
      <c r="E20" s="42">
        <v>85.54216867469879</v>
      </c>
      <c r="F20" s="4">
        <v>88.01498127340824</v>
      </c>
      <c r="G20" s="4">
        <v>86.42857142857143</v>
      </c>
    </row>
    <row r="21">
      <c r="A21" s="35">
        <v>18.0</v>
      </c>
      <c r="B21" s="36" t="s">
        <v>40</v>
      </c>
      <c r="C21" s="4">
        <v>94.05594405594405</v>
      </c>
      <c r="D21" s="4">
        <v>94.67787114845937</v>
      </c>
      <c r="E21" s="42">
        <v>96.7871485943775</v>
      </c>
      <c r="F21" s="4">
        <v>95.50561797752809</v>
      </c>
      <c r="G21" s="4">
        <v>97.14285714285715</v>
      </c>
    </row>
    <row r="22">
      <c r="A22" s="35">
        <v>19.0</v>
      </c>
      <c r="B22" s="39" t="s">
        <v>41</v>
      </c>
      <c r="C22" s="4">
        <v>96.85314685314685</v>
      </c>
      <c r="D22" s="4">
        <v>97.47899159663865</v>
      </c>
      <c r="E22" s="42">
        <v>95.58232931726907</v>
      </c>
      <c r="F22" s="4">
        <v>96.62921348314607</v>
      </c>
      <c r="G22" s="4">
        <v>95.0</v>
      </c>
    </row>
    <row r="23">
      <c r="A23" s="35">
        <v>20.0</v>
      </c>
      <c r="B23" s="36" t="s">
        <v>42</v>
      </c>
      <c r="C23" s="4">
        <v>92.65734265734265</v>
      </c>
      <c r="D23" s="4">
        <v>94.9579831932773</v>
      </c>
      <c r="E23" s="42">
        <v>93.97590361445782</v>
      </c>
      <c r="F23" s="4">
        <v>94.00749063670412</v>
      </c>
      <c r="G23" s="4">
        <v>93.57142857142858</v>
      </c>
    </row>
    <row r="24">
      <c r="A24" s="35">
        <v>21.0</v>
      </c>
      <c r="B24" s="36" t="s">
        <v>43</v>
      </c>
      <c r="C24" s="4">
        <v>98.25174825174825</v>
      </c>
      <c r="D24" s="4">
        <v>96.63865546218487</v>
      </c>
      <c r="E24" s="42">
        <v>97.18875502008031</v>
      </c>
      <c r="F24" s="4">
        <v>97.37827715355806</v>
      </c>
      <c r="G24" s="4">
        <v>97.14285714285715</v>
      </c>
    </row>
    <row r="25">
      <c r="A25" s="35">
        <v>22.0</v>
      </c>
      <c r="B25" s="36" t="s">
        <v>44</v>
      </c>
      <c r="C25" s="4">
        <v>98.25174825174825</v>
      </c>
      <c r="D25" s="4">
        <v>98.8795518207283</v>
      </c>
      <c r="E25" s="42">
        <v>97.59036144578313</v>
      </c>
      <c r="F25" s="4">
        <v>98.12734082397004</v>
      </c>
      <c r="G25" s="4">
        <v>97.14285714285715</v>
      </c>
    </row>
    <row r="26">
      <c r="A26" s="35">
        <v>23.0</v>
      </c>
      <c r="B26" s="36" t="s">
        <v>45</v>
      </c>
      <c r="C26" s="4">
        <v>92.65734265734265</v>
      </c>
      <c r="D26" s="4">
        <v>96.63865546218487</v>
      </c>
      <c r="E26" s="42">
        <v>91.96787148594376</v>
      </c>
      <c r="F26" s="4">
        <v>96.25468164794007</v>
      </c>
      <c r="G26" s="4">
        <v>96.42857142857143</v>
      </c>
    </row>
    <row r="27">
      <c r="A27" s="35">
        <v>24.0</v>
      </c>
      <c r="B27" s="36" t="s">
        <v>46</v>
      </c>
      <c r="C27" s="4">
        <v>95.8041958041958</v>
      </c>
      <c r="D27" s="4">
        <v>93.27731092436974</v>
      </c>
      <c r="E27" s="42">
        <v>94.37751004016063</v>
      </c>
      <c r="F27" s="4">
        <v>95.50561797752809</v>
      </c>
      <c r="G27" s="4">
        <v>95.0</v>
      </c>
    </row>
    <row r="28">
      <c r="A28" s="35">
        <v>25.0</v>
      </c>
      <c r="B28" s="36" t="s">
        <v>47</v>
      </c>
      <c r="C28" s="4">
        <v>97.9020979020979</v>
      </c>
      <c r="D28" s="4">
        <v>99.71988795518207</v>
      </c>
      <c r="E28" s="42">
        <v>97.59036144578313</v>
      </c>
      <c r="F28" s="4">
        <v>99.25093632958801</v>
      </c>
      <c r="G28" s="4">
        <v>97.85714285714286</v>
      </c>
    </row>
    <row r="29">
      <c r="A29" s="35">
        <v>26.0</v>
      </c>
      <c r="B29" s="36" t="s">
        <v>48</v>
      </c>
      <c r="C29" s="4">
        <v>98.25174825174825</v>
      </c>
      <c r="D29" s="4">
        <v>99.43977591036415</v>
      </c>
      <c r="E29" s="42">
        <v>97.99196787148594</v>
      </c>
      <c r="F29" s="4">
        <v>98.87640449438203</v>
      </c>
      <c r="G29" s="4">
        <v>97.14285714285715</v>
      </c>
    </row>
    <row r="30">
      <c r="A30" s="35">
        <v>27.0</v>
      </c>
      <c r="B30" s="36" t="s">
        <v>49</v>
      </c>
      <c r="C30" s="4">
        <v>91.60839160839161</v>
      </c>
      <c r="D30" s="4">
        <v>94.67787114845937</v>
      </c>
      <c r="E30" s="42">
        <v>94.37751004016063</v>
      </c>
      <c r="F30" s="4">
        <v>95.50561797752809</v>
      </c>
      <c r="G30" s="4">
        <v>97.85714285714286</v>
      </c>
    </row>
    <row r="31">
      <c r="A31" s="35">
        <v>28.0</v>
      </c>
      <c r="B31" s="36" t="s">
        <v>50</v>
      </c>
      <c r="C31" s="4">
        <v>90.9090909090909</v>
      </c>
      <c r="D31" s="4">
        <v>91.31652661064426</v>
      </c>
      <c r="E31" s="42">
        <v>91.16465863453814</v>
      </c>
      <c r="F31" s="4">
        <v>91.01123595505618</v>
      </c>
      <c r="G31" s="4">
        <v>90.71428571428572</v>
      </c>
    </row>
    <row r="32">
      <c r="A32" s="35">
        <v>29.0</v>
      </c>
      <c r="B32" s="36" t="s">
        <v>51</v>
      </c>
      <c r="C32" s="4">
        <v>92.65734265734265</v>
      </c>
      <c r="D32" s="4">
        <v>95.51820728291317</v>
      </c>
      <c r="E32" s="42">
        <v>93.57429718875501</v>
      </c>
      <c r="F32" s="4">
        <v>93.25842696629213</v>
      </c>
      <c r="G32" s="4">
        <v>93.57142857142858</v>
      </c>
    </row>
    <row r="33">
      <c r="A33" s="35">
        <v>30.0</v>
      </c>
      <c r="B33" s="36" t="s">
        <v>52</v>
      </c>
      <c r="C33" s="4">
        <v>94.05594405594405</v>
      </c>
      <c r="D33" s="4">
        <v>91.87675070028011</v>
      </c>
      <c r="E33" s="42">
        <v>90.76305220883533</v>
      </c>
      <c r="F33" s="4">
        <v>90.6367041198502</v>
      </c>
      <c r="G33" s="4">
        <v>93.57142857142858</v>
      </c>
    </row>
    <row r="34">
      <c r="A34" s="35">
        <v>31.0</v>
      </c>
      <c r="B34" s="36" t="s">
        <v>53</v>
      </c>
      <c r="C34" s="4">
        <v>97.55244755244755</v>
      </c>
      <c r="D34" s="4">
        <v>99.15966386554622</v>
      </c>
      <c r="E34" s="42">
        <v>96.7871485943775</v>
      </c>
      <c r="F34" s="4">
        <v>98.12734082397004</v>
      </c>
      <c r="G34" s="4">
        <v>99.28571428571429</v>
      </c>
    </row>
    <row r="35">
      <c r="A35" s="35">
        <v>32.0</v>
      </c>
      <c r="B35" s="36" t="s">
        <v>54</v>
      </c>
      <c r="C35" s="4">
        <v>85.31468531468532</v>
      </c>
      <c r="D35" s="4">
        <v>85.71428571428571</v>
      </c>
      <c r="E35" s="42">
        <v>83.53413654618473</v>
      </c>
      <c r="F35" s="4">
        <v>85.3932584269663</v>
      </c>
      <c r="G35" s="4">
        <v>85.71428571428572</v>
      </c>
    </row>
    <row r="36">
      <c r="A36" s="35">
        <v>33.0</v>
      </c>
      <c r="B36" s="36" t="s">
        <v>55</v>
      </c>
      <c r="C36" s="4">
        <v>92.3076923076923</v>
      </c>
      <c r="D36" s="4">
        <v>95.23809523809523</v>
      </c>
      <c r="E36" s="42">
        <v>91.96787148594376</v>
      </c>
      <c r="F36" s="4">
        <v>91.38576779026218</v>
      </c>
      <c r="G36" s="4">
        <v>93.57142857142858</v>
      </c>
    </row>
    <row r="37">
      <c r="A37" s="35">
        <v>34.0</v>
      </c>
      <c r="B37" s="36" t="s">
        <v>56</v>
      </c>
      <c r="C37" s="4">
        <v>98.25174825174825</v>
      </c>
      <c r="D37" s="4">
        <v>98.31932773109243</v>
      </c>
      <c r="E37" s="42">
        <v>96.38554216867469</v>
      </c>
      <c r="F37" s="4">
        <v>97.37827715355806</v>
      </c>
      <c r="G37" s="4">
        <v>95.71428571428572</v>
      </c>
    </row>
    <row r="38">
      <c r="A38" s="35">
        <v>35.0</v>
      </c>
      <c r="B38" s="36" t="s">
        <v>57</v>
      </c>
      <c r="C38" s="4">
        <v>94.75524475524476</v>
      </c>
      <c r="D38" s="4">
        <v>96.63865546218487</v>
      </c>
      <c r="E38" s="42">
        <v>91.96787148594376</v>
      </c>
      <c r="F38" s="4">
        <v>92.88389513108615</v>
      </c>
      <c r="G38" s="4">
        <v>93.57142857142858</v>
      </c>
    </row>
    <row r="39">
      <c r="A39" s="35">
        <v>36.0</v>
      </c>
      <c r="B39" s="36" t="s">
        <v>58</v>
      </c>
      <c r="C39" s="4">
        <v>93.7062937062937</v>
      </c>
      <c r="D39" s="4">
        <v>93.55742296918767</v>
      </c>
      <c r="E39" s="42">
        <v>93.97590361445782</v>
      </c>
      <c r="F39" s="4">
        <v>94.38202247191012</v>
      </c>
      <c r="G39" s="4">
        <v>96.42857142857143</v>
      </c>
    </row>
    <row r="40">
      <c r="A40" s="35">
        <v>37.0</v>
      </c>
      <c r="B40" s="36" t="s">
        <v>59</v>
      </c>
      <c r="C40" s="4">
        <v>84.61538461538461</v>
      </c>
      <c r="D40" s="4">
        <v>91.31652661064426</v>
      </c>
      <c r="E40" s="42">
        <v>85.9437751004016</v>
      </c>
      <c r="F40" s="4">
        <v>83.52059925093633</v>
      </c>
      <c r="G40" s="4">
        <v>87.14285714285715</v>
      </c>
    </row>
    <row r="41">
      <c r="A41" s="35">
        <v>38.0</v>
      </c>
      <c r="B41" s="36" t="s">
        <v>60</v>
      </c>
      <c r="C41" s="4">
        <v>94.75524475524476</v>
      </c>
      <c r="D41" s="4">
        <v>98.0392156862745</v>
      </c>
      <c r="E41" s="42">
        <v>96.38554216867469</v>
      </c>
      <c r="F41" s="4">
        <v>97.00374531835206</v>
      </c>
      <c r="G41" s="4">
        <v>96.42857142857143</v>
      </c>
    </row>
    <row r="42">
      <c r="A42" s="35">
        <v>39.0</v>
      </c>
      <c r="B42" s="36" t="s">
        <v>61</v>
      </c>
      <c r="C42" s="4">
        <v>86.01398601398601</v>
      </c>
      <c r="D42" s="4">
        <v>92.99719887955182</v>
      </c>
      <c r="E42" s="42">
        <v>87.14859437751004</v>
      </c>
      <c r="F42" s="4">
        <v>89.13857677902622</v>
      </c>
      <c r="G42" s="4">
        <v>88.57142857142858</v>
      </c>
    </row>
    <row r="43">
      <c r="A43" s="35">
        <v>40.0</v>
      </c>
      <c r="B43" s="36" t="s">
        <v>62</v>
      </c>
      <c r="C43" s="4">
        <v>95.1048951048951</v>
      </c>
      <c r="D43" s="4">
        <v>90.47619047619048</v>
      </c>
      <c r="E43" s="42">
        <v>89.15662650602408</v>
      </c>
      <c r="F43" s="4">
        <v>91.01123595505618</v>
      </c>
      <c r="G43" s="4">
        <v>92.14285714285715</v>
      </c>
    </row>
  </sheetData>
  <mergeCells count="2">
    <mergeCell ref="A1:B1"/>
    <mergeCell ref="A2:B2"/>
  </mergeCells>
  <hyperlinks>
    <hyperlink r:id="rId1" ref="A3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0"/>
    <col customWidth="1" min="2" max="2" width="24.25"/>
    <col customWidth="1" min="3" max="3" width="13.0"/>
    <col customWidth="1" min="4" max="4" width="11.13"/>
    <col customWidth="1" min="5" max="5" width="12.5"/>
    <col customWidth="1" min="6" max="6" width="11.75"/>
    <col customWidth="1" min="7" max="7" width="11.0"/>
    <col customWidth="1" min="8" max="9" width="11.75"/>
    <col customWidth="1" min="10" max="10" width="11.63"/>
    <col customWidth="1" min="11" max="11" width="11.13"/>
    <col customWidth="1" min="12" max="12" width="12.5"/>
    <col customWidth="1" min="13" max="16" width="11.75"/>
    <col customWidth="1" min="17" max="18" width="12.5"/>
    <col customWidth="1" min="19" max="19" width="11.75"/>
    <col customWidth="1" min="20" max="20" width="14.5"/>
    <col customWidth="1" min="21" max="24" width="11.75"/>
    <col customWidth="1" min="25" max="25" width="12.5"/>
    <col customWidth="1" min="26" max="26" width="10.63"/>
    <col customWidth="1" min="27" max="27" width="11.75"/>
    <col customWidth="1" min="28" max="28" width="14.5"/>
    <col customWidth="1" min="29" max="32" width="11.75"/>
    <col customWidth="1" min="33" max="33" width="12.5"/>
    <col customWidth="1" min="34" max="34" width="10.63"/>
    <col customWidth="1" min="35" max="35" width="11.75"/>
    <col customWidth="1" min="36" max="36" width="10.63"/>
    <col customWidth="1" min="37" max="40" width="11.75"/>
    <col customWidth="1" min="41" max="41" width="12.5"/>
    <col customWidth="1" min="42" max="42" width="10.63"/>
    <col customWidth="1" min="43" max="43" width="11.75"/>
    <col customWidth="1" min="44" max="44" width="10.63"/>
    <col customWidth="1" min="45" max="48" width="11.75"/>
    <col customWidth="1" min="49" max="81" width="12.5"/>
    <col customWidth="1" min="82" max="82" width="10.5"/>
    <col customWidth="1" min="83" max="83" width="10.63"/>
    <col customWidth="1" min="84" max="84" width="10.25"/>
    <col customWidth="1" min="85" max="85" width="12.38"/>
    <col customWidth="1" min="86" max="124" width="12.5"/>
  </cols>
  <sheetData>
    <row r="1" ht="15.75" customHeight="1">
      <c r="A1" s="1" t="s">
        <v>68</v>
      </c>
      <c r="B1" s="13"/>
      <c r="C1" s="13"/>
      <c r="D1" s="13"/>
      <c r="E1" s="13"/>
      <c r="F1" s="13"/>
      <c r="G1" s="14"/>
      <c r="H1" s="45"/>
      <c r="I1" s="46"/>
      <c r="J1" s="46"/>
      <c r="K1" s="46"/>
      <c r="L1" s="46"/>
      <c r="M1" s="46"/>
      <c r="N1" s="46"/>
      <c r="O1" s="46"/>
      <c r="P1" s="46"/>
      <c r="Q1" s="46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</row>
    <row r="2" ht="15.75" customHeight="1">
      <c r="A2" s="48" t="s">
        <v>1</v>
      </c>
      <c r="B2" s="13"/>
      <c r="C2" s="13"/>
      <c r="D2" s="13"/>
      <c r="E2" s="13"/>
      <c r="F2" s="13"/>
      <c r="G2" s="14"/>
      <c r="H2" s="45"/>
      <c r="I2" s="46"/>
      <c r="J2" s="46"/>
      <c r="K2" s="46"/>
      <c r="L2" s="46"/>
      <c r="M2" s="46"/>
      <c r="N2" s="46"/>
      <c r="O2" s="46"/>
      <c r="P2" s="46"/>
      <c r="Q2" s="46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</row>
    <row r="3" ht="15.75" customHeight="1">
      <c r="A3" s="49" t="s">
        <v>2</v>
      </c>
      <c r="B3" s="6" t="s">
        <v>3</v>
      </c>
      <c r="C3" s="50">
        <v>45627.0</v>
      </c>
      <c r="D3" s="13"/>
      <c r="E3" s="13"/>
      <c r="F3" s="13"/>
      <c r="G3" s="13"/>
      <c r="H3" s="13"/>
      <c r="I3" s="14"/>
      <c r="J3" s="50">
        <v>45658.0</v>
      </c>
      <c r="K3" s="13"/>
      <c r="L3" s="13"/>
      <c r="M3" s="13"/>
      <c r="N3" s="13"/>
      <c r="O3" s="13"/>
      <c r="P3" s="13"/>
      <c r="Q3" s="14"/>
      <c r="R3" s="50">
        <v>45689.0</v>
      </c>
      <c r="S3" s="13"/>
      <c r="T3" s="13"/>
      <c r="U3" s="13"/>
      <c r="V3" s="13"/>
      <c r="W3" s="13"/>
      <c r="X3" s="13"/>
      <c r="Y3" s="14"/>
      <c r="Z3" s="51">
        <v>45717.0</v>
      </c>
      <c r="AA3" s="13"/>
      <c r="AB3" s="13"/>
      <c r="AC3" s="13"/>
      <c r="AD3" s="13"/>
      <c r="AE3" s="13"/>
      <c r="AF3" s="13"/>
      <c r="AG3" s="14"/>
      <c r="AH3" s="51">
        <v>45748.0</v>
      </c>
      <c r="AI3" s="13"/>
      <c r="AJ3" s="13"/>
      <c r="AK3" s="13"/>
      <c r="AL3" s="13"/>
      <c r="AM3" s="13"/>
      <c r="AN3" s="13"/>
      <c r="AO3" s="52">
        <v>45778.0</v>
      </c>
      <c r="AP3" s="13"/>
      <c r="AQ3" s="13"/>
      <c r="AR3" s="13"/>
      <c r="AS3" s="13"/>
      <c r="AT3" s="13"/>
      <c r="AU3" s="13"/>
      <c r="AV3" s="14"/>
      <c r="AW3" s="53"/>
      <c r="AX3" s="52">
        <v>45809.0</v>
      </c>
      <c r="AY3" s="13"/>
      <c r="AZ3" s="13"/>
      <c r="BA3" s="13"/>
      <c r="BB3" s="13"/>
      <c r="BC3" s="13"/>
      <c r="BD3" s="14"/>
      <c r="BE3" s="53"/>
      <c r="BF3" s="50">
        <v>45839.0</v>
      </c>
      <c r="BG3" s="13"/>
      <c r="BH3" s="13"/>
      <c r="BI3" s="13"/>
      <c r="BJ3" s="13"/>
      <c r="BK3" s="13"/>
      <c r="BL3" s="13"/>
      <c r="BM3" s="14"/>
      <c r="BN3" s="54">
        <v>45870.0</v>
      </c>
      <c r="BO3" s="13"/>
      <c r="BP3" s="13"/>
      <c r="BQ3" s="13"/>
      <c r="BR3" s="13"/>
      <c r="BS3" s="13"/>
      <c r="BT3" s="13"/>
      <c r="BU3" s="14"/>
      <c r="BV3" s="54">
        <v>45901.0</v>
      </c>
      <c r="BW3" s="13"/>
      <c r="BX3" s="13"/>
      <c r="BY3" s="13"/>
      <c r="BZ3" s="13"/>
      <c r="CA3" s="13"/>
      <c r="CB3" s="13"/>
      <c r="CC3" s="14"/>
      <c r="CD3" s="54">
        <v>45931.0</v>
      </c>
      <c r="CE3" s="13"/>
      <c r="CF3" s="13"/>
      <c r="CG3" s="13"/>
      <c r="CH3" s="13"/>
      <c r="CI3" s="13"/>
      <c r="CJ3" s="13"/>
      <c r="CK3" s="14"/>
      <c r="CL3" s="54">
        <v>45962.0</v>
      </c>
      <c r="CM3" s="13"/>
      <c r="CN3" s="13"/>
      <c r="CO3" s="13"/>
      <c r="CP3" s="13"/>
      <c r="CQ3" s="13"/>
      <c r="CR3" s="13"/>
      <c r="CS3" s="13"/>
      <c r="CT3" s="54">
        <v>45992.0</v>
      </c>
      <c r="CU3" s="13"/>
      <c r="CV3" s="13"/>
      <c r="CW3" s="13"/>
      <c r="CX3" s="13"/>
      <c r="CY3" s="13"/>
      <c r="CZ3" s="13"/>
      <c r="DA3" s="14"/>
      <c r="DB3" s="54">
        <v>46023.0</v>
      </c>
      <c r="DC3" s="13"/>
      <c r="DD3" s="13"/>
      <c r="DE3" s="13"/>
      <c r="DF3" s="13"/>
      <c r="DG3" s="13"/>
      <c r="DH3" s="13"/>
      <c r="DI3" s="14"/>
      <c r="DJ3" s="55" t="s">
        <v>69</v>
      </c>
      <c r="DK3" s="13"/>
      <c r="DL3" s="13"/>
      <c r="DM3" s="13"/>
      <c r="DN3" s="13"/>
      <c r="DO3" s="13"/>
      <c r="DP3" s="13"/>
      <c r="DQ3" s="13"/>
      <c r="DR3" s="13"/>
      <c r="DS3" s="13"/>
      <c r="DT3" s="14"/>
    </row>
    <row r="4" ht="15.75" customHeight="1">
      <c r="A4" s="56"/>
      <c r="B4" s="57"/>
      <c r="C4" s="58" t="s">
        <v>5</v>
      </c>
      <c r="D4" s="58" t="s">
        <v>6</v>
      </c>
      <c r="E4" s="58" t="s">
        <v>7</v>
      </c>
      <c r="F4" s="59" t="s">
        <v>8</v>
      </c>
      <c r="G4" s="59" t="s">
        <v>9</v>
      </c>
      <c r="H4" s="60" t="s">
        <v>10</v>
      </c>
      <c r="I4" s="60" t="s">
        <v>11</v>
      </c>
      <c r="J4" s="58" t="s">
        <v>5</v>
      </c>
      <c r="K4" s="58" t="s">
        <v>6</v>
      </c>
      <c r="L4" s="58" t="s">
        <v>7</v>
      </c>
      <c r="M4" s="59" t="s">
        <v>12</v>
      </c>
      <c r="N4" s="59" t="s">
        <v>13</v>
      </c>
      <c r="O4" s="59" t="s">
        <v>14</v>
      </c>
      <c r="P4" s="59" t="s">
        <v>15</v>
      </c>
      <c r="Q4" s="61" t="s">
        <v>70</v>
      </c>
      <c r="R4" s="62" t="s">
        <v>71</v>
      </c>
      <c r="S4" s="62" t="s">
        <v>72</v>
      </c>
      <c r="T4" s="62" t="s">
        <v>73</v>
      </c>
      <c r="U4" s="59" t="s">
        <v>12</v>
      </c>
      <c r="V4" s="59" t="s">
        <v>13</v>
      </c>
      <c r="W4" s="59" t="s">
        <v>14</v>
      </c>
      <c r="X4" s="59" t="s">
        <v>15</v>
      </c>
      <c r="Y4" s="61" t="s">
        <v>70</v>
      </c>
      <c r="Z4" s="62" t="s">
        <v>71</v>
      </c>
      <c r="AA4" s="62" t="s">
        <v>72</v>
      </c>
      <c r="AB4" s="62" t="s">
        <v>73</v>
      </c>
      <c r="AC4" s="59" t="s">
        <v>12</v>
      </c>
      <c r="AD4" s="59" t="s">
        <v>13</v>
      </c>
      <c r="AE4" s="59" t="s">
        <v>14</v>
      </c>
      <c r="AF4" s="59" t="s">
        <v>15</v>
      </c>
      <c r="AG4" s="57" t="s">
        <v>70</v>
      </c>
      <c r="AH4" s="62" t="s">
        <v>71</v>
      </c>
      <c r="AI4" s="62" t="s">
        <v>72</v>
      </c>
      <c r="AJ4" s="63" t="s">
        <v>73</v>
      </c>
      <c r="AK4" s="59" t="s">
        <v>12</v>
      </c>
      <c r="AL4" s="59" t="s">
        <v>13</v>
      </c>
      <c r="AM4" s="59" t="s">
        <v>14</v>
      </c>
      <c r="AN4" s="59" t="s">
        <v>15</v>
      </c>
      <c r="AO4" s="57" t="s">
        <v>70</v>
      </c>
      <c r="AP4" s="62" t="s">
        <v>71</v>
      </c>
      <c r="AQ4" s="62" t="s">
        <v>72</v>
      </c>
      <c r="AR4" s="63" t="s">
        <v>73</v>
      </c>
      <c r="AS4" s="59" t="s">
        <v>12</v>
      </c>
      <c r="AT4" s="59" t="s">
        <v>13</v>
      </c>
      <c r="AU4" s="59" t="s">
        <v>14</v>
      </c>
      <c r="AV4" s="59" t="s">
        <v>15</v>
      </c>
      <c r="AW4" s="57" t="s">
        <v>70</v>
      </c>
      <c r="AX4" s="62" t="s">
        <v>71</v>
      </c>
      <c r="AY4" s="62" t="s">
        <v>72</v>
      </c>
      <c r="AZ4" s="63" t="s">
        <v>73</v>
      </c>
      <c r="BA4" s="59" t="s">
        <v>12</v>
      </c>
      <c r="BB4" s="59" t="s">
        <v>13</v>
      </c>
      <c r="BC4" s="59" t="s">
        <v>14</v>
      </c>
      <c r="BD4" s="59" t="s">
        <v>15</v>
      </c>
      <c r="BE4" s="57" t="s">
        <v>70</v>
      </c>
      <c r="BF4" s="64" t="s">
        <v>71</v>
      </c>
      <c r="BG4" s="64" t="s">
        <v>72</v>
      </c>
      <c r="BH4" s="65" t="s">
        <v>73</v>
      </c>
      <c r="BI4" s="66" t="s">
        <v>12</v>
      </c>
      <c r="BJ4" s="66" t="s">
        <v>13</v>
      </c>
      <c r="BK4" s="66" t="s">
        <v>14</v>
      </c>
      <c r="BL4" s="66" t="s">
        <v>15</v>
      </c>
      <c r="BM4" s="67" t="s">
        <v>70</v>
      </c>
      <c r="BN4" s="64" t="s">
        <v>71</v>
      </c>
      <c r="BO4" s="64" t="s">
        <v>72</v>
      </c>
      <c r="BP4" s="65" t="s">
        <v>73</v>
      </c>
      <c r="BQ4" s="66" t="s">
        <v>12</v>
      </c>
      <c r="BR4" s="66" t="s">
        <v>13</v>
      </c>
      <c r="BS4" s="66" t="s">
        <v>14</v>
      </c>
      <c r="BT4" s="66" t="s">
        <v>15</v>
      </c>
      <c r="BU4" s="67" t="s">
        <v>70</v>
      </c>
      <c r="BV4" s="64" t="s">
        <v>71</v>
      </c>
      <c r="BW4" s="64" t="s">
        <v>72</v>
      </c>
      <c r="BX4" s="65" t="s">
        <v>73</v>
      </c>
      <c r="BY4" s="66" t="s">
        <v>12</v>
      </c>
      <c r="BZ4" s="66" t="s">
        <v>13</v>
      </c>
      <c r="CA4" s="66" t="s">
        <v>14</v>
      </c>
      <c r="CB4" s="66" t="s">
        <v>15</v>
      </c>
      <c r="CC4" s="67" t="s">
        <v>70</v>
      </c>
      <c r="CD4" s="64" t="s">
        <v>71</v>
      </c>
      <c r="CE4" s="64" t="s">
        <v>72</v>
      </c>
      <c r="CF4" s="65" t="s">
        <v>73</v>
      </c>
      <c r="CG4" s="66" t="s">
        <v>12</v>
      </c>
      <c r="CH4" s="66" t="s">
        <v>13</v>
      </c>
      <c r="CI4" s="66" t="s">
        <v>14</v>
      </c>
      <c r="CJ4" s="66" t="s">
        <v>15</v>
      </c>
      <c r="CK4" s="67" t="s">
        <v>70</v>
      </c>
      <c r="CL4" s="64" t="s">
        <v>71</v>
      </c>
      <c r="CM4" s="64" t="s">
        <v>72</v>
      </c>
      <c r="CN4" s="65" t="s">
        <v>73</v>
      </c>
      <c r="CO4" s="66" t="s">
        <v>12</v>
      </c>
      <c r="CP4" s="66" t="s">
        <v>13</v>
      </c>
      <c r="CQ4" s="66" t="s">
        <v>14</v>
      </c>
      <c r="CR4" s="66" t="s">
        <v>15</v>
      </c>
      <c r="CS4" s="67" t="s">
        <v>70</v>
      </c>
      <c r="CT4" s="64" t="s">
        <v>71</v>
      </c>
      <c r="CU4" s="64" t="s">
        <v>72</v>
      </c>
      <c r="CV4" s="65" t="s">
        <v>73</v>
      </c>
      <c r="CW4" s="66" t="s">
        <v>12</v>
      </c>
      <c r="CX4" s="66" t="s">
        <v>13</v>
      </c>
      <c r="CY4" s="66" t="s">
        <v>14</v>
      </c>
      <c r="CZ4" s="66" t="s">
        <v>15</v>
      </c>
      <c r="DA4" s="67" t="s">
        <v>70</v>
      </c>
      <c r="DB4" s="64" t="s">
        <v>71</v>
      </c>
      <c r="DC4" s="64" t="s">
        <v>72</v>
      </c>
      <c r="DD4" s="65" t="s">
        <v>73</v>
      </c>
      <c r="DE4" s="66" t="s">
        <v>12</v>
      </c>
      <c r="DF4" s="66" t="s">
        <v>13</v>
      </c>
      <c r="DG4" s="66" t="s">
        <v>14</v>
      </c>
      <c r="DH4" s="66" t="s">
        <v>15</v>
      </c>
      <c r="DI4" s="67" t="s">
        <v>70</v>
      </c>
      <c r="DJ4" s="64" t="s">
        <v>71</v>
      </c>
      <c r="DK4" s="64" t="s">
        <v>72</v>
      </c>
      <c r="DL4" s="65" t="s">
        <v>73</v>
      </c>
      <c r="DM4" s="66" t="s">
        <v>12</v>
      </c>
      <c r="DN4" s="66" t="s">
        <v>13</v>
      </c>
      <c r="DO4" s="66" t="s">
        <v>14</v>
      </c>
      <c r="DP4" s="66" t="s">
        <v>15</v>
      </c>
      <c r="DQ4" s="68" t="s">
        <v>74</v>
      </c>
      <c r="DR4" s="68" t="s">
        <v>19</v>
      </c>
      <c r="DS4" s="68" t="s">
        <v>75</v>
      </c>
      <c r="DT4" s="69" t="s">
        <v>76</v>
      </c>
    </row>
    <row r="5" ht="15.75" customHeight="1">
      <c r="A5" s="70"/>
      <c r="B5" s="30" t="s">
        <v>22</v>
      </c>
      <c r="C5" s="71">
        <v>10.0</v>
      </c>
      <c r="D5" s="71">
        <v>0.0</v>
      </c>
      <c r="E5" s="71">
        <v>20.0</v>
      </c>
      <c r="F5" s="71">
        <f t="shared" ref="F5:F45" si="14">C5+D5</f>
        <v>10</v>
      </c>
      <c r="G5" s="71">
        <f t="shared" ref="G5:G45" si="15">E5</f>
        <v>20</v>
      </c>
      <c r="H5" s="71">
        <f t="shared" ref="H5:H45" si="16">(F5/10)*100</f>
        <v>100</v>
      </c>
      <c r="I5" s="71">
        <f t="shared" ref="I5:I45" si="17">(G5/20)*100</f>
        <v>100</v>
      </c>
      <c r="J5" s="71">
        <v>7.0</v>
      </c>
      <c r="K5" s="71">
        <v>1.0</v>
      </c>
      <c r="L5" s="71">
        <v>22.0</v>
      </c>
      <c r="M5" s="71">
        <f t="shared" ref="M5:N5" si="1">C5+J5</f>
        <v>17</v>
      </c>
      <c r="N5" s="71">
        <f t="shared" si="1"/>
        <v>1</v>
      </c>
      <c r="O5" s="71">
        <f t="shared" ref="O5:O45" si="19">G5+L5</f>
        <v>42</v>
      </c>
      <c r="P5" s="71">
        <f t="shared" ref="P5:P45" si="20">M5+N5+O5</f>
        <v>60</v>
      </c>
      <c r="Q5" s="71">
        <f t="shared" ref="Q5:Q45" si="21">(P5/60)*100</f>
        <v>100</v>
      </c>
      <c r="R5" s="72">
        <v>15.0</v>
      </c>
      <c r="S5" s="72">
        <v>5.0</v>
      </c>
      <c r="T5" s="72">
        <v>14.0</v>
      </c>
      <c r="U5" s="71">
        <f t="shared" ref="U5:W5" si="2">M5+R5</f>
        <v>32</v>
      </c>
      <c r="V5" s="71">
        <f t="shared" si="2"/>
        <v>6</v>
      </c>
      <c r="W5" s="71">
        <f t="shared" si="2"/>
        <v>56</v>
      </c>
      <c r="X5" s="71">
        <f t="shared" ref="X5:X45" si="23">U5+V5+W5</f>
        <v>94</v>
      </c>
      <c r="Y5" s="73">
        <f t="shared" ref="Y5:Y45" si="24">(X5/94)*100</f>
        <v>100</v>
      </c>
      <c r="Z5" s="62">
        <v>34.0</v>
      </c>
      <c r="AA5" s="62">
        <v>2.0</v>
      </c>
      <c r="AB5" s="62">
        <v>10.0</v>
      </c>
      <c r="AC5" s="71">
        <f t="shared" ref="AC5:AE5" si="3">U5+Z5</f>
        <v>66</v>
      </c>
      <c r="AD5" s="71">
        <f t="shared" si="3"/>
        <v>8</v>
      </c>
      <c r="AE5" s="71">
        <f t="shared" si="3"/>
        <v>66</v>
      </c>
      <c r="AF5" s="71">
        <f t="shared" ref="AF5:AF45" si="26">AC5+AD5+AE5</f>
        <v>140</v>
      </c>
      <c r="AG5" s="73">
        <f t="shared" ref="AG5:AG45" si="27">(AF5/140)*100</f>
        <v>100</v>
      </c>
      <c r="AH5" s="62">
        <v>20.0</v>
      </c>
      <c r="AI5" s="62">
        <v>5.0</v>
      </c>
      <c r="AJ5" s="62">
        <v>13.0</v>
      </c>
      <c r="AK5" s="71">
        <f t="shared" ref="AK5:AM5" si="4">AC5+AH5</f>
        <v>86</v>
      </c>
      <c r="AL5" s="71">
        <f t="shared" si="4"/>
        <v>13</v>
      </c>
      <c r="AM5" s="71">
        <f t="shared" si="4"/>
        <v>79</v>
      </c>
      <c r="AN5" s="71">
        <f t="shared" ref="AN5:AN45" si="29">AK5+AL5+AM5</f>
        <v>178</v>
      </c>
      <c r="AO5" s="73">
        <f t="shared" ref="AO5:AO45" si="30">(AN5/178)*100</f>
        <v>100</v>
      </c>
      <c r="AP5" s="74">
        <v>7.0</v>
      </c>
      <c r="AQ5" s="74">
        <v>1.0</v>
      </c>
      <c r="AR5" s="74">
        <v>9.0</v>
      </c>
      <c r="AS5" s="73">
        <f t="shared" ref="AS5:AU5" si="5">AK5+AP5</f>
        <v>93</v>
      </c>
      <c r="AT5" s="73">
        <f t="shared" si="5"/>
        <v>14</v>
      </c>
      <c r="AU5" s="73">
        <f t="shared" si="5"/>
        <v>88</v>
      </c>
      <c r="AV5" s="75">
        <f t="shared" ref="AV5:AV45" si="32">AS5+AT5+AU5</f>
        <v>195</v>
      </c>
      <c r="AW5" s="73">
        <f t="shared" ref="AW5:AW45" si="33">(AV5/195)*100</f>
        <v>100</v>
      </c>
      <c r="AX5" s="74">
        <v>18.0</v>
      </c>
      <c r="AY5" s="74">
        <v>3.0</v>
      </c>
      <c r="AZ5" s="74">
        <v>18.0</v>
      </c>
      <c r="BA5" s="73">
        <f t="shared" ref="BA5:BC5" si="6">AS5+AX5</f>
        <v>111</v>
      </c>
      <c r="BB5" s="73">
        <f t="shared" si="6"/>
        <v>17</v>
      </c>
      <c r="BC5" s="73">
        <f t="shared" si="6"/>
        <v>106</v>
      </c>
      <c r="BD5" s="75">
        <f t="shared" ref="BD5:BD45" si="35">BA5+BB5+BC5</f>
        <v>234</v>
      </c>
      <c r="BE5" s="73">
        <f t="shared" ref="BE5:BE45" si="36">(BD5/234)*100</f>
        <v>100</v>
      </c>
      <c r="BF5" s="76">
        <v>22.0</v>
      </c>
      <c r="BG5" s="76">
        <v>5.0</v>
      </c>
      <c r="BH5" s="76">
        <v>15.0</v>
      </c>
      <c r="BI5" s="76">
        <f t="shared" ref="BI5:BK5" si="7">BA5+BF5</f>
        <v>133</v>
      </c>
      <c r="BJ5" s="76">
        <f t="shared" si="7"/>
        <v>22</v>
      </c>
      <c r="BK5" s="76">
        <f t="shared" si="7"/>
        <v>121</v>
      </c>
      <c r="BL5" s="77">
        <f t="shared" ref="BL5:BL45" si="38">BI5+BJ5+BK5</f>
        <v>276</v>
      </c>
      <c r="BM5" s="76">
        <f t="shared" ref="BM5:BM45" si="39">(BL5/276)*100</f>
        <v>100</v>
      </c>
      <c r="BN5" s="78">
        <v>23.0</v>
      </c>
      <c r="BO5" s="78">
        <v>2.0</v>
      </c>
      <c r="BP5" s="78">
        <v>9.0</v>
      </c>
      <c r="BQ5" s="76">
        <f t="shared" ref="BQ5:BS5" si="8">BI5+BN5</f>
        <v>156</v>
      </c>
      <c r="BR5" s="76">
        <f t="shared" si="8"/>
        <v>24</v>
      </c>
      <c r="BS5" s="76">
        <f t="shared" si="8"/>
        <v>130</v>
      </c>
      <c r="BT5" s="77">
        <f t="shared" ref="BT5:BT45" si="41">BQ5+BR5+BS5</f>
        <v>310</v>
      </c>
      <c r="BU5" s="78">
        <v>100.0</v>
      </c>
      <c r="BV5" s="78">
        <v>37.0</v>
      </c>
      <c r="BW5" s="78">
        <v>2.0</v>
      </c>
      <c r="BX5" s="78">
        <v>8.0</v>
      </c>
      <c r="BY5" s="76">
        <f t="shared" ref="BY5:CA5" si="9">BQ5+BV5</f>
        <v>193</v>
      </c>
      <c r="BZ5" s="76">
        <f t="shared" si="9"/>
        <v>26</v>
      </c>
      <c r="CA5" s="76">
        <f t="shared" si="9"/>
        <v>138</v>
      </c>
      <c r="CB5" s="77">
        <f t="shared" ref="CB5:CB45" si="43">BY5+BZ5+CA5</f>
        <v>357</v>
      </c>
      <c r="CC5" s="76">
        <f t="shared" ref="CC5:CC45" si="44">(CB5/357)*100</f>
        <v>100</v>
      </c>
      <c r="CD5" s="79">
        <v>9.0</v>
      </c>
      <c r="CE5" s="79">
        <v>6.0</v>
      </c>
      <c r="CF5" s="79">
        <v>16.0</v>
      </c>
      <c r="CG5" s="80">
        <v>202.0</v>
      </c>
      <c r="CH5" s="80">
        <v>32.0</v>
      </c>
      <c r="CI5" s="80">
        <v>154.0</v>
      </c>
      <c r="CJ5" s="81">
        <v>388.0</v>
      </c>
      <c r="CK5" s="80">
        <v>100.0</v>
      </c>
      <c r="CL5" s="80">
        <v>24.0</v>
      </c>
      <c r="CM5" s="80">
        <v>6.0</v>
      </c>
      <c r="CN5" s="80">
        <v>11.0</v>
      </c>
      <c r="CO5" s="80">
        <f t="shared" ref="CO5:CQ5" si="10">CG5+CL5</f>
        <v>226</v>
      </c>
      <c r="CP5" s="80">
        <f t="shared" si="10"/>
        <v>38</v>
      </c>
      <c r="CQ5" s="80">
        <f t="shared" si="10"/>
        <v>165</v>
      </c>
      <c r="CR5" s="76">
        <f t="shared" ref="CR5:CR45" si="46">SUM(CJ5,CL5,CM5,CN5)</f>
        <v>429</v>
      </c>
      <c r="CS5" s="76">
        <f t="shared" ref="CS5:CS45" si="47">CR5/429%</f>
        <v>100</v>
      </c>
      <c r="CT5" s="78">
        <v>18.0</v>
      </c>
      <c r="CU5" s="82">
        <v>3.0</v>
      </c>
      <c r="CV5" s="82">
        <v>6.0</v>
      </c>
      <c r="CW5" s="80">
        <f t="shared" ref="CW5:CY5" si="11">CO5+CT5</f>
        <v>244</v>
      </c>
      <c r="CX5" s="80">
        <f t="shared" si="11"/>
        <v>41</v>
      </c>
      <c r="CY5" s="80">
        <f t="shared" si="11"/>
        <v>171</v>
      </c>
      <c r="CZ5" s="76">
        <f t="shared" ref="CZ5:CZ45" si="49">SUM(CR5,CT5,CU5,CV5)</f>
        <v>456</v>
      </c>
      <c r="DA5" s="83">
        <f t="shared" ref="DA5:DA45" si="50">CZ5/456%</f>
        <v>100</v>
      </c>
      <c r="DB5" s="78">
        <v>12.0</v>
      </c>
      <c r="DC5" s="82">
        <v>6.0</v>
      </c>
      <c r="DD5" s="82">
        <v>11.0</v>
      </c>
      <c r="DE5" s="81">
        <f t="shared" ref="DE5:DG5" si="12">CW5+DB5</f>
        <v>256</v>
      </c>
      <c r="DF5" s="81">
        <f t="shared" si="12"/>
        <v>47</v>
      </c>
      <c r="DG5" s="81">
        <f t="shared" si="12"/>
        <v>182</v>
      </c>
      <c r="DH5" s="84">
        <f t="shared" ref="DH5:DH45" si="52">SUM(CZ5,DB5,DC5,DD5)</f>
        <v>485</v>
      </c>
      <c r="DI5" s="76">
        <f t="shared" ref="DI5:DI45" si="53">(DH5/485*100)</f>
        <v>100</v>
      </c>
      <c r="DJ5" s="78">
        <v>18.0</v>
      </c>
      <c r="DK5" s="82">
        <v>7.0</v>
      </c>
      <c r="DL5" s="82">
        <v>13.0</v>
      </c>
      <c r="DM5" s="81">
        <f t="shared" ref="DM5:DO5" si="13">DE5+DJ5</f>
        <v>274</v>
      </c>
      <c r="DN5" s="81">
        <f t="shared" si="13"/>
        <v>54</v>
      </c>
      <c r="DO5" s="81">
        <f t="shared" si="13"/>
        <v>195</v>
      </c>
      <c r="DP5" s="84">
        <f t="shared" ref="DP5:DP45" si="55">SUM(DH5,DJ5,DK5,DL5)</f>
        <v>523</v>
      </c>
      <c r="DQ5" s="85">
        <f t="shared" ref="DQ5:DQ45" si="56">DM5/274%</f>
        <v>100</v>
      </c>
      <c r="DR5" s="85">
        <f t="shared" ref="DR5:DR45" si="57">DN5+DO5</f>
        <v>249</v>
      </c>
      <c r="DS5" s="85">
        <f t="shared" ref="DS5:DS45" si="58">DR5/249%</f>
        <v>100</v>
      </c>
      <c r="DT5" s="85">
        <f t="shared" ref="DT5:DT45" si="59">(DP5/523%)</f>
        <v>100</v>
      </c>
    </row>
    <row r="6" ht="15.75" customHeight="1">
      <c r="A6" s="35">
        <v>1.0</v>
      </c>
      <c r="B6" s="36" t="s">
        <v>23</v>
      </c>
      <c r="C6" s="86">
        <v>10.0</v>
      </c>
      <c r="D6" s="86">
        <v>0.0</v>
      </c>
      <c r="E6" s="86">
        <v>20.0</v>
      </c>
      <c r="F6" s="86">
        <f t="shared" si="14"/>
        <v>10</v>
      </c>
      <c r="G6" s="86">
        <f t="shared" si="15"/>
        <v>20</v>
      </c>
      <c r="H6" s="86">
        <f t="shared" si="16"/>
        <v>100</v>
      </c>
      <c r="I6" s="86">
        <f t="shared" si="17"/>
        <v>100</v>
      </c>
      <c r="J6" s="86">
        <v>7.0</v>
      </c>
      <c r="K6" s="86">
        <v>1.0</v>
      </c>
      <c r="L6" s="86">
        <v>22.0</v>
      </c>
      <c r="M6" s="87">
        <f t="shared" ref="M6:N6" si="18">C6+J6</f>
        <v>17</v>
      </c>
      <c r="N6" s="87">
        <f t="shared" si="18"/>
        <v>1</v>
      </c>
      <c r="O6" s="87">
        <f t="shared" si="19"/>
        <v>42</v>
      </c>
      <c r="P6" s="87">
        <f t="shared" si="20"/>
        <v>60</v>
      </c>
      <c r="Q6" s="87">
        <f t="shared" si="21"/>
        <v>100</v>
      </c>
      <c r="R6" s="88">
        <v>15.0</v>
      </c>
      <c r="S6" s="88">
        <v>5.0</v>
      </c>
      <c r="T6" s="88">
        <v>14.0</v>
      </c>
      <c r="U6" s="88">
        <f t="shared" ref="U6:W6" si="22">M6+R6</f>
        <v>32</v>
      </c>
      <c r="V6" s="88">
        <f t="shared" si="22"/>
        <v>6</v>
      </c>
      <c r="W6" s="88">
        <f t="shared" si="22"/>
        <v>56</v>
      </c>
      <c r="X6" s="88">
        <f t="shared" si="23"/>
        <v>94</v>
      </c>
      <c r="Y6" s="89">
        <f t="shared" si="24"/>
        <v>100</v>
      </c>
      <c r="Z6" s="90">
        <v>34.0</v>
      </c>
      <c r="AA6" s="90">
        <v>2.0</v>
      </c>
      <c r="AB6" s="90">
        <v>10.0</v>
      </c>
      <c r="AC6" s="88">
        <f t="shared" ref="AC6:AE6" si="25">U6+Z6</f>
        <v>66</v>
      </c>
      <c r="AD6" s="88">
        <f t="shared" si="25"/>
        <v>8</v>
      </c>
      <c r="AE6" s="88">
        <f t="shared" si="25"/>
        <v>66</v>
      </c>
      <c r="AF6" s="88">
        <f t="shared" si="26"/>
        <v>140</v>
      </c>
      <c r="AG6" s="89">
        <f t="shared" si="27"/>
        <v>100</v>
      </c>
      <c r="AH6" s="90">
        <v>20.0</v>
      </c>
      <c r="AI6" s="90">
        <v>5.0</v>
      </c>
      <c r="AJ6" s="90">
        <v>13.0</v>
      </c>
      <c r="AK6" s="88">
        <f t="shared" ref="AK6:AM6" si="28">AC6+AH6</f>
        <v>86</v>
      </c>
      <c r="AL6" s="88">
        <f t="shared" si="28"/>
        <v>13</v>
      </c>
      <c r="AM6" s="88">
        <f t="shared" si="28"/>
        <v>79</v>
      </c>
      <c r="AN6" s="88">
        <f t="shared" si="29"/>
        <v>178</v>
      </c>
      <c r="AO6" s="89">
        <f t="shared" si="30"/>
        <v>100</v>
      </c>
      <c r="AP6" s="91">
        <v>7.0</v>
      </c>
      <c r="AQ6" s="91">
        <v>1.0</v>
      </c>
      <c r="AR6" s="91">
        <v>9.0</v>
      </c>
      <c r="AS6" s="89">
        <f t="shared" ref="AS6:AU6" si="31">AK6+AP6</f>
        <v>93</v>
      </c>
      <c r="AT6" s="89">
        <f t="shared" si="31"/>
        <v>14</v>
      </c>
      <c r="AU6" s="89">
        <f t="shared" si="31"/>
        <v>88</v>
      </c>
      <c r="AV6" s="75">
        <f t="shared" si="32"/>
        <v>195</v>
      </c>
      <c r="AW6" s="73">
        <f t="shared" si="33"/>
        <v>100</v>
      </c>
      <c r="AX6" s="91">
        <v>18.0</v>
      </c>
      <c r="AY6" s="91">
        <v>3.0</v>
      </c>
      <c r="AZ6" s="91">
        <v>18.0</v>
      </c>
      <c r="BA6" s="89">
        <f t="shared" ref="BA6:BC6" si="34">AS6+AX6</f>
        <v>111</v>
      </c>
      <c r="BB6" s="73">
        <f t="shared" si="34"/>
        <v>17</v>
      </c>
      <c r="BC6" s="73">
        <f t="shared" si="34"/>
        <v>106</v>
      </c>
      <c r="BD6" s="75">
        <f t="shared" si="35"/>
        <v>234</v>
      </c>
      <c r="BE6" s="73">
        <f t="shared" si="36"/>
        <v>100</v>
      </c>
      <c r="BF6" s="77">
        <v>22.0</v>
      </c>
      <c r="BG6" s="77">
        <v>5.0</v>
      </c>
      <c r="BH6" s="77">
        <v>15.0</v>
      </c>
      <c r="BI6" s="77">
        <f t="shared" ref="BI6:BK6" si="37">BA6+BF6</f>
        <v>133</v>
      </c>
      <c r="BJ6" s="77">
        <f t="shared" si="37"/>
        <v>22</v>
      </c>
      <c r="BK6" s="77">
        <f t="shared" si="37"/>
        <v>121</v>
      </c>
      <c r="BL6" s="77">
        <f t="shared" si="38"/>
        <v>276</v>
      </c>
      <c r="BM6" s="76">
        <f t="shared" si="39"/>
        <v>100</v>
      </c>
      <c r="BN6" s="92">
        <v>23.0</v>
      </c>
      <c r="BO6" s="92">
        <v>2.0</v>
      </c>
      <c r="BP6" s="92">
        <v>9.0</v>
      </c>
      <c r="BQ6" s="84">
        <f t="shared" ref="BQ6:BS6" si="40">BI6+BN6</f>
        <v>156</v>
      </c>
      <c r="BR6" s="84">
        <f t="shared" si="40"/>
        <v>24</v>
      </c>
      <c r="BS6" s="84">
        <f t="shared" si="40"/>
        <v>130</v>
      </c>
      <c r="BT6" s="77">
        <f t="shared" si="41"/>
        <v>310</v>
      </c>
      <c r="BU6" s="84">
        <f t="shared" ref="BU6:BU45" si="68">(BT6/310)*100</f>
        <v>100</v>
      </c>
      <c r="BV6" s="92">
        <v>37.0</v>
      </c>
      <c r="BW6" s="92">
        <v>2.0</v>
      </c>
      <c r="BX6" s="92">
        <v>8.0</v>
      </c>
      <c r="BY6" s="84">
        <f t="shared" ref="BY6:CA6" si="42">BQ6+BV6</f>
        <v>193</v>
      </c>
      <c r="BZ6" s="84">
        <f t="shared" si="42"/>
        <v>26</v>
      </c>
      <c r="CA6" s="84">
        <f t="shared" si="42"/>
        <v>138</v>
      </c>
      <c r="CB6" s="77">
        <f t="shared" si="43"/>
        <v>357</v>
      </c>
      <c r="CC6" s="84">
        <f t="shared" si="44"/>
        <v>100</v>
      </c>
      <c r="CD6" s="93">
        <v>9.0</v>
      </c>
      <c r="CE6" s="93">
        <v>6.0</v>
      </c>
      <c r="CF6" s="93">
        <v>16.0</v>
      </c>
      <c r="CG6" s="94">
        <v>202.0</v>
      </c>
      <c r="CH6" s="94">
        <v>32.0</v>
      </c>
      <c r="CI6" s="94">
        <v>154.0</v>
      </c>
      <c r="CJ6" s="81">
        <v>388.0</v>
      </c>
      <c r="CK6" s="80">
        <v>100.0</v>
      </c>
      <c r="CL6" s="81">
        <v>24.0</v>
      </c>
      <c r="CM6" s="81">
        <v>6.0</v>
      </c>
      <c r="CN6" s="81">
        <v>11.0</v>
      </c>
      <c r="CO6" s="81">
        <f t="shared" ref="CO6:CQ6" si="45">CG6+CL6</f>
        <v>226</v>
      </c>
      <c r="CP6" s="81">
        <f t="shared" si="45"/>
        <v>38</v>
      </c>
      <c r="CQ6" s="81">
        <f t="shared" si="45"/>
        <v>165</v>
      </c>
      <c r="CR6" s="84">
        <f t="shared" si="46"/>
        <v>429</v>
      </c>
      <c r="CS6" s="76">
        <f t="shared" si="47"/>
        <v>100</v>
      </c>
      <c r="CT6" s="92">
        <v>18.0</v>
      </c>
      <c r="CU6" s="92">
        <v>3.0</v>
      </c>
      <c r="CV6" s="92">
        <v>6.0</v>
      </c>
      <c r="CW6" s="81">
        <f t="shared" ref="CW6:CY6" si="48">CO6+CT6</f>
        <v>244</v>
      </c>
      <c r="CX6" s="81">
        <f t="shared" si="48"/>
        <v>41</v>
      </c>
      <c r="CY6" s="81">
        <f t="shared" si="48"/>
        <v>171</v>
      </c>
      <c r="CZ6" s="84">
        <f t="shared" si="49"/>
        <v>456</v>
      </c>
      <c r="DA6" s="76">
        <f t="shared" si="50"/>
        <v>100</v>
      </c>
      <c r="DB6" s="95">
        <v>12.0</v>
      </c>
      <c r="DC6" s="95">
        <v>6.0</v>
      </c>
      <c r="DD6" s="95">
        <v>11.0</v>
      </c>
      <c r="DE6" s="96">
        <f t="shared" ref="DE6:DG6" si="51">CW6+DB6</f>
        <v>256</v>
      </c>
      <c r="DF6" s="96">
        <f t="shared" si="51"/>
        <v>47</v>
      </c>
      <c r="DG6" s="96">
        <f t="shared" si="51"/>
        <v>182</v>
      </c>
      <c r="DH6" s="97">
        <f t="shared" si="52"/>
        <v>485</v>
      </c>
      <c r="DI6" s="76">
        <f t="shared" si="53"/>
        <v>100</v>
      </c>
      <c r="DJ6" s="95">
        <v>18.0</v>
      </c>
      <c r="DK6" s="95">
        <v>7.0</v>
      </c>
      <c r="DL6" s="82">
        <v>13.0</v>
      </c>
      <c r="DM6" s="81">
        <f t="shared" ref="DM6:DO6" si="54">DE6+DJ6</f>
        <v>274</v>
      </c>
      <c r="DN6" s="81">
        <f t="shared" si="54"/>
        <v>54</v>
      </c>
      <c r="DO6" s="81">
        <f t="shared" si="54"/>
        <v>195</v>
      </c>
      <c r="DP6" s="84">
        <f t="shared" si="55"/>
        <v>523</v>
      </c>
      <c r="DQ6" s="85">
        <f t="shared" si="56"/>
        <v>100</v>
      </c>
      <c r="DR6" s="85">
        <f t="shared" si="57"/>
        <v>249</v>
      </c>
      <c r="DS6" s="85">
        <f t="shared" si="58"/>
        <v>100</v>
      </c>
      <c r="DT6" s="85">
        <f t="shared" si="59"/>
        <v>100</v>
      </c>
    </row>
    <row r="7" ht="15.75" customHeight="1">
      <c r="A7" s="35">
        <v>2.0</v>
      </c>
      <c r="B7" s="37" t="s">
        <v>24</v>
      </c>
      <c r="C7" s="86">
        <v>7.0</v>
      </c>
      <c r="D7" s="86">
        <v>0.0</v>
      </c>
      <c r="E7" s="86">
        <v>18.0</v>
      </c>
      <c r="F7" s="86">
        <f t="shared" si="14"/>
        <v>7</v>
      </c>
      <c r="G7" s="86">
        <f t="shared" si="15"/>
        <v>18</v>
      </c>
      <c r="H7" s="86">
        <f t="shared" si="16"/>
        <v>70</v>
      </c>
      <c r="I7" s="86">
        <f t="shared" si="17"/>
        <v>90</v>
      </c>
      <c r="J7" s="86">
        <v>7.0</v>
      </c>
      <c r="K7" s="86">
        <v>1.0</v>
      </c>
      <c r="L7" s="86">
        <v>22.0</v>
      </c>
      <c r="M7" s="87">
        <f t="shared" ref="M7:N7" si="60">C7+J7</f>
        <v>14</v>
      </c>
      <c r="N7" s="87">
        <f t="shared" si="60"/>
        <v>1</v>
      </c>
      <c r="O7" s="87">
        <f t="shared" si="19"/>
        <v>40</v>
      </c>
      <c r="P7" s="87">
        <f t="shared" si="20"/>
        <v>55</v>
      </c>
      <c r="Q7" s="89">
        <f t="shared" si="21"/>
        <v>91.66666667</v>
      </c>
      <c r="R7" s="88">
        <v>15.0</v>
      </c>
      <c r="S7" s="88">
        <v>5.0</v>
      </c>
      <c r="T7" s="88">
        <v>14.0</v>
      </c>
      <c r="U7" s="88">
        <f t="shared" ref="U7:W7" si="61">M7+R7</f>
        <v>29</v>
      </c>
      <c r="V7" s="88">
        <f t="shared" si="61"/>
        <v>6</v>
      </c>
      <c r="W7" s="88">
        <f t="shared" si="61"/>
        <v>54</v>
      </c>
      <c r="X7" s="88">
        <f t="shared" si="23"/>
        <v>89</v>
      </c>
      <c r="Y7" s="89">
        <f t="shared" si="24"/>
        <v>94.68085106</v>
      </c>
      <c r="Z7" s="90">
        <v>34.0</v>
      </c>
      <c r="AA7" s="90">
        <v>2.0</v>
      </c>
      <c r="AB7" s="90">
        <v>10.0</v>
      </c>
      <c r="AC7" s="88">
        <f t="shared" ref="AC7:AE7" si="62">U7+Z7</f>
        <v>63</v>
      </c>
      <c r="AD7" s="88">
        <f t="shared" si="62"/>
        <v>8</v>
      </c>
      <c r="AE7" s="88">
        <f t="shared" si="62"/>
        <v>64</v>
      </c>
      <c r="AF7" s="88">
        <f t="shared" si="26"/>
        <v>135</v>
      </c>
      <c r="AG7" s="89">
        <f t="shared" si="27"/>
        <v>96.42857143</v>
      </c>
      <c r="AH7" s="90">
        <v>20.0</v>
      </c>
      <c r="AI7" s="90">
        <v>5.0</v>
      </c>
      <c r="AJ7" s="90">
        <v>13.0</v>
      </c>
      <c r="AK7" s="88">
        <f t="shared" ref="AK7:AM7" si="63">AC7+AH7</f>
        <v>83</v>
      </c>
      <c r="AL7" s="88">
        <f t="shared" si="63"/>
        <v>13</v>
      </c>
      <c r="AM7" s="88">
        <f t="shared" si="63"/>
        <v>77</v>
      </c>
      <c r="AN7" s="88">
        <f t="shared" si="29"/>
        <v>173</v>
      </c>
      <c r="AO7" s="89">
        <f t="shared" si="30"/>
        <v>97.19101124</v>
      </c>
      <c r="AP7" s="91">
        <v>7.0</v>
      </c>
      <c r="AQ7" s="91">
        <v>1.0</v>
      </c>
      <c r="AR7" s="91">
        <v>9.0</v>
      </c>
      <c r="AS7" s="89">
        <f t="shared" ref="AS7:AU7" si="64">AK7+AP7</f>
        <v>90</v>
      </c>
      <c r="AT7" s="89">
        <f t="shared" si="64"/>
        <v>14</v>
      </c>
      <c r="AU7" s="89">
        <f t="shared" si="64"/>
        <v>86</v>
      </c>
      <c r="AV7" s="75">
        <f t="shared" si="32"/>
        <v>190</v>
      </c>
      <c r="AW7" s="73">
        <f t="shared" si="33"/>
        <v>97.43589744</v>
      </c>
      <c r="AX7" s="91">
        <v>18.0</v>
      </c>
      <c r="AY7" s="91">
        <v>3.0</v>
      </c>
      <c r="AZ7" s="91">
        <v>18.0</v>
      </c>
      <c r="BA7" s="89">
        <f t="shared" ref="BA7:BC7" si="65">AS7+AX7</f>
        <v>108</v>
      </c>
      <c r="BB7" s="73">
        <f t="shared" si="65"/>
        <v>17</v>
      </c>
      <c r="BC7" s="73">
        <f t="shared" si="65"/>
        <v>104</v>
      </c>
      <c r="BD7" s="75">
        <f t="shared" si="35"/>
        <v>229</v>
      </c>
      <c r="BE7" s="73">
        <f t="shared" si="36"/>
        <v>97.86324786</v>
      </c>
      <c r="BF7" s="77">
        <v>16.0</v>
      </c>
      <c r="BG7" s="77">
        <v>5.0</v>
      </c>
      <c r="BH7" s="77">
        <v>15.0</v>
      </c>
      <c r="BI7" s="77">
        <f t="shared" ref="BI7:BK7" si="66">BA7+BF7</f>
        <v>124</v>
      </c>
      <c r="BJ7" s="77">
        <f t="shared" si="66"/>
        <v>22</v>
      </c>
      <c r="BK7" s="77">
        <f t="shared" si="66"/>
        <v>119</v>
      </c>
      <c r="BL7" s="77">
        <f t="shared" si="38"/>
        <v>265</v>
      </c>
      <c r="BM7" s="76">
        <f t="shared" si="39"/>
        <v>96.01449275</v>
      </c>
      <c r="BN7" s="92">
        <v>22.0</v>
      </c>
      <c r="BO7" s="92">
        <v>2.0</v>
      </c>
      <c r="BP7" s="92">
        <v>8.0</v>
      </c>
      <c r="BQ7" s="84">
        <f t="shared" ref="BQ7:BS7" si="67">BI7+BN7</f>
        <v>146</v>
      </c>
      <c r="BR7" s="84">
        <f t="shared" si="67"/>
        <v>24</v>
      </c>
      <c r="BS7" s="84">
        <f t="shared" si="67"/>
        <v>127</v>
      </c>
      <c r="BT7" s="77">
        <f t="shared" si="41"/>
        <v>297</v>
      </c>
      <c r="BU7" s="84">
        <f t="shared" si="68"/>
        <v>95.80645161</v>
      </c>
      <c r="BV7" s="92">
        <v>35.0</v>
      </c>
      <c r="BW7" s="92">
        <v>2.0</v>
      </c>
      <c r="BX7" s="92">
        <v>7.0</v>
      </c>
      <c r="BY7" s="84">
        <f t="shared" ref="BY7:CA7" si="69">BQ7+BV7</f>
        <v>181</v>
      </c>
      <c r="BZ7" s="84">
        <f t="shared" si="69"/>
        <v>26</v>
      </c>
      <c r="CA7" s="84">
        <f t="shared" si="69"/>
        <v>134</v>
      </c>
      <c r="CB7" s="77">
        <f t="shared" si="43"/>
        <v>341</v>
      </c>
      <c r="CC7" s="84">
        <f t="shared" si="44"/>
        <v>95.51820728</v>
      </c>
      <c r="CD7" s="93">
        <v>9.0</v>
      </c>
      <c r="CE7" s="93">
        <v>6.0</v>
      </c>
      <c r="CF7" s="93">
        <v>14.0</v>
      </c>
      <c r="CG7" s="94">
        <v>190.0</v>
      </c>
      <c r="CH7" s="94">
        <v>32.0</v>
      </c>
      <c r="CI7" s="94">
        <v>148.0</v>
      </c>
      <c r="CJ7" s="81">
        <v>370.0</v>
      </c>
      <c r="CK7" s="80">
        <v>95.0</v>
      </c>
      <c r="CL7" s="81">
        <v>24.0</v>
      </c>
      <c r="CM7" s="81">
        <v>6.0</v>
      </c>
      <c r="CN7" s="81">
        <v>11.0</v>
      </c>
      <c r="CO7" s="81">
        <f t="shared" ref="CO7:CQ7" si="70">CG7+CL7</f>
        <v>214</v>
      </c>
      <c r="CP7" s="81">
        <f t="shared" si="70"/>
        <v>38</v>
      </c>
      <c r="CQ7" s="81">
        <f t="shared" si="70"/>
        <v>159</v>
      </c>
      <c r="CR7" s="84">
        <f t="shared" si="46"/>
        <v>411</v>
      </c>
      <c r="CS7" s="76">
        <f t="shared" si="47"/>
        <v>95.8041958</v>
      </c>
      <c r="CT7" s="92">
        <v>18.0</v>
      </c>
      <c r="CU7" s="92">
        <v>3.0</v>
      </c>
      <c r="CV7" s="92">
        <v>6.0</v>
      </c>
      <c r="CW7" s="81">
        <f t="shared" ref="CW7:CY7" si="71">CO7+CT7</f>
        <v>232</v>
      </c>
      <c r="CX7" s="81">
        <f t="shared" si="71"/>
        <v>41</v>
      </c>
      <c r="CY7" s="81">
        <f t="shared" si="71"/>
        <v>165</v>
      </c>
      <c r="CZ7" s="84">
        <f t="shared" si="49"/>
        <v>438</v>
      </c>
      <c r="DA7" s="76">
        <f t="shared" si="50"/>
        <v>96.05263158</v>
      </c>
      <c r="DB7" s="95">
        <v>10.0</v>
      </c>
      <c r="DC7" s="95">
        <v>5.0</v>
      </c>
      <c r="DD7" s="95">
        <v>9.0</v>
      </c>
      <c r="DE7" s="96">
        <f t="shared" ref="DE7:DG7" si="72">CW7+DB7</f>
        <v>242</v>
      </c>
      <c r="DF7" s="96">
        <f t="shared" si="72"/>
        <v>46</v>
      </c>
      <c r="DG7" s="96">
        <f t="shared" si="72"/>
        <v>174</v>
      </c>
      <c r="DH7" s="97">
        <f t="shared" si="52"/>
        <v>462</v>
      </c>
      <c r="DI7" s="76">
        <f t="shared" si="53"/>
        <v>95.25773196</v>
      </c>
      <c r="DJ7" s="95">
        <v>17.0</v>
      </c>
      <c r="DK7" s="95">
        <v>7.0</v>
      </c>
      <c r="DL7" s="82">
        <v>13.0</v>
      </c>
      <c r="DM7" s="81">
        <f t="shared" ref="DM7:DO7" si="73">DE7+DJ7</f>
        <v>259</v>
      </c>
      <c r="DN7" s="81">
        <f t="shared" si="73"/>
        <v>53</v>
      </c>
      <c r="DO7" s="81">
        <f t="shared" si="73"/>
        <v>187</v>
      </c>
      <c r="DP7" s="84">
        <f t="shared" si="55"/>
        <v>499</v>
      </c>
      <c r="DQ7" s="85">
        <f t="shared" si="56"/>
        <v>94.52554745</v>
      </c>
      <c r="DR7" s="85">
        <f t="shared" si="57"/>
        <v>240</v>
      </c>
      <c r="DS7" s="85">
        <f t="shared" si="58"/>
        <v>96.38554217</v>
      </c>
      <c r="DT7" s="85">
        <f t="shared" si="59"/>
        <v>95.41108987</v>
      </c>
    </row>
    <row r="8" ht="15.75" customHeight="1">
      <c r="A8" s="35">
        <v>3.0</v>
      </c>
      <c r="B8" s="36" t="s">
        <v>25</v>
      </c>
      <c r="C8" s="86">
        <v>10.0</v>
      </c>
      <c r="D8" s="86">
        <v>0.0</v>
      </c>
      <c r="E8" s="86">
        <v>20.0</v>
      </c>
      <c r="F8" s="86">
        <f t="shared" si="14"/>
        <v>10</v>
      </c>
      <c r="G8" s="86">
        <f t="shared" si="15"/>
        <v>20</v>
      </c>
      <c r="H8" s="86">
        <f t="shared" si="16"/>
        <v>100</v>
      </c>
      <c r="I8" s="86">
        <f t="shared" si="17"/>
        <v>100</v>
      </c>
      <c r="J8" s="86">
        <v>7.0</v>
      </c>
      <c r="K8" s="86">
        <v>1.0</v>
      </c>
      <c r="L8" s="86">
        <v>22.0</v>
      </c>
      <c r="M8" s="87">
        <f t="shared" ref="M8:N8" si="74">C8+J8</f>
        <v>17</v>
      </c>
      <c r="N8" s="87">
        <f t="shared" si="74"/>
        <v>1</v>
      </c>
      <c r="O8" s="87">
        <f t="shared" si="19"/>
        <v>42</v>
      </c>
      <c r="P8" s="87">
        <f t="shared" si="20"/>
        <v>60</v>
      </c>
      <c r="Q8" s="87">
        <f t="shared" si="21"/>
        <v>100</v>
      </c>
      <c r="R8" s="88">
        <v>14.0</v>
      </c>
      <c r="S8" s="88">
        <v>5.0</v>
      </c>
      <c r="T8" s="88">
        <v>14.0</v>
      </c>
      <c r="U8" s="88">
        <f t="shared" ref="U8:W8" si="75">M8+R8</f>
        <v>31</v>
      </c>
      <c r="V8" s="88">
        <f t="shared" si="75"/>
        <v>6</v>
      </c>
      <c r="W8" s="88">
        <f t="shared" si="75"/>
        <v>56</v>
      </c>
      <c r="X8" s="88">
        <f t="shared" si="23"/>
        <v>93</v>
      </c>
      <c r="Y8" s="89">
        <f t="shared" si="24"/>
        <v>98.93617021</v>
      </c>
      <c r="Z8" s="90">
        <v>34.0</v>
      </c>
      <c r="AA8" s="90">
        <v>2.0</v>
      </c>
      <c r="AB8" s="90">
        <v>10.0</v>
      </c>
      <c r="AC8" s="88">
        <f t="shared" ref="AC8:AE8" si="76">U8+Z8</f>
        <v>65</v>
      </c>
      <c r="AD8" s="88">
        <f t="shared" si="76"/>
        <v>8</v>
      </c>
      <c r="AE8" s="88">
        <f t="shared" si="76"/>
        <v>66</v>
      </c>
      <c r="AF8" s="88">
        <f t="shared" si="26"/>
        <v>139</v>
      </c>
      <c r="AG8" s="89">
        <f t="shared" si="27"/>
        <v>99.28571429</v>
      </c>
      <c r="AH8" s="90">
        <v>18.0</v>
      </c>
      <c r="AI8" s="90">
        <v>5.0</v>
      </c>
      <c r="AJ8" s="90">
        <v>13.0</v>
      </c>
      <c r="AK8" s="88">
        <f t="shared" ref="AK8:AM8" si="77">AC8+AH8</f>
        <v>83</v>
      </c>
      <c r="AL8" s="88">
        <f t="shared" si="77"/>
        <v>13</v>
      </c>
      <c r="AM8" s="88">
        <f t="shared" si="77"/>
        <v>79</v>
      </c>
      <c r="AN8" s="88">
        <f t="shared" si="29"/>
        <v>175</v>
      </c>
      <c r="AO8" s="89">
        <f t="shared" si="30"/>
        <v>98.31460674</v>
      </c>
      <c r="AP8" s="91">
        <v>6.0</v>
      </c>
      <c r="AQ8" s="91">
        <v>1.0</v>
      </c>
      <c r="AR8" s="91">
        <v>8.0</v>
      </c>
      <c r="AS8" s="89">
        <f t="shared" ref="AS8:AU8" si="78">AK8+AP8</f>
        <v>89</v>
      </c>
      <c r="AT8" s="89">
        <f t="shared" si="78"/>
        <v>14</v>
      </c>
      <c r="AU8" s="89">
        <f t="shared" si="78"/>
        <v>87</v>
      </c>
      <c r="AV8" s="75">
        <f t="shared" si="32"/>
        <v>190</v>
      </c>
      <c r="AW8" s="73">
        <f t="shared" si="33"/>
        <v>97.43589744</v>
      </c>
      <c r="AX8" s="91">
        <v>18.0</v>
      </c>
      <c r="AY8" s="91">
        <v>3.0</v>
      </c>
      <c r="AZ8" s="91">
        <v>18.0</v>
      </c>
      <c r="BA8" s="89">
        <f t="shared" ref="BA8:BC8" si="79">AS8+AX8</f>
        <v>107</v>
      </c>
      <c r="BB8" s="73">
        <f t="shared" si="79"/>
        <v>17</v>
      </c>
      <c r="BC8" s="73">
        <f t="shared" si="79"/>
        <v>105</v>
      </c>
      <c r="BD8" s="75">
        <f t="shared" si="35"/>
        <v>229</v>
      </c>
      <c r="BE8" s="73">
        <f t="shared" si="36"/>
        <v>97.86324786</v>
      </c>
      <c r="BF8" s="77">
        <v>22.0</v>
      </c>
      <c r="BG8" s="77">
        <v>5.0</v>
      </c>
      <c r="BH8" s="77">
        <v>12.0</v>
      </c>
      <c r="BI8" s="77">
        <f t="shared" ref="BI8:BK8" si="80">BA8+BF8</f>
        <v>129</v>
      </c>
      <c r="BJ8" s="77">
        <f t="shared" si="80"/>
        <v>22</v>
      </c>
      <c r="BK8" s="77">
        <f t="shared" si="80"/>
        <v>117</v>
      </c>
      <c r="BL8" s="77">
        <f t="shared" si="38"/>
        <v>268</v>
      </c>
      <c r="BM8" s="76">
        <f t="shared" si="39"/>
        <v>97.10144928</v>
      </c>
      <c r="BN8" s="92">
        <v>21.0</v>
      </c>
      <c r="BO8" s="92">
        <v>1.0</v>
      </c>
      <c r="BP8" s="92">
        <v>8.0</v>
      </c>
      <c r="BQ8" s="84">
        <f t="shared" ref="BQ8:BS8" si="81">BI8+BN8</f>
        <v>150</v>
      </c>
      <c r="BR8" s="84">
        <f t="shared" si="81"/>
        <v>23</v>
      </c>
      <c r="BS8" s="84">
        <f t="shared" si="81"/>
        <v>125</v>
      </c>
      <c r="BT8" s="77">
        <f t="shared" si="41"/>
        <v>298</v>
      </c>
      <c r="BU8" s="84">
        <f t="shared" si="68"/>
        <v>96.12903226</v>
      </c>
      <c r="BV8" s="92">
        <v>33.0</v>
      </c>
      <c r="BW8" s="92">
        <v>2.0</v>
      </c>
      <c r="BX8" s="92">
        <v>2.0</v>
      </c>
      <c r="BY8" s="84">
        <f t="shared" ref="BY8:CA8" si="82">BQ8+BV8</f>
        <v>183</v>
      </c>
      <c r="BZ8" s="84">
        <f t="shared" si="82"/>
        <v>25</v>
      </c>
      <c r="CA8" s="84">
        <f t="shared" si="82"/>
        <v>127</v>
      </c>
      <c r="CB8" s="77">
        <f t="shared" si="43"/>
        <v>335</v>
      </c>
      <c r="CC8" s="84">
        <f t="shared" si="44"/>
        <v>93.83753501</v>
      </c>
      <c r="CD8" s="93">
        <v>9.0</v>
      </c>
      <c r="CE8" s="93">
        <v>6.0</v>
      </c>
      <c r="CF8" s="93">
        <v>16.0</v>
      </c>
      <c r="CG8" s="94">
        <v>192.0</v>
      </c>
      <c r="CH8" s="94">
        <v>31.0</v>
      </c>
      <c r="CI8" s="94">
        <v>143.0</v>
      </c>
      <c r="CJ8" s="81">
        <v>366.0</v>
      </c>
      <c r="CK8" s="80">
        <v>94.0</v>
      </c>
      <c r="CL8" s="81">
        <v>24.0</v>
      </c>
      <c r="CM8" s="81">
        <v>6.0</v>
      </c>
      <c r="CN8" s="81">
        <v>11.0</v>
      </c>
      <c r="CO8" s="81">
        <f t="shared" ref="CO8:CQ8" si="83">CG8+CL8</f>
        <v>216</v>
      </c>
      <c r="CP8" s="81">
        <f t="shared" si="83"/>
        <v>37</v>
      </c>
      <c r="CQ8" s="81">
        <f t="shared" si="83"/>
        <v>154</v>
      </c>
      <c r="CR8" s="84">
        <f t="shared" si="46"/>
        <v>407</v>
      </c>
      <c r="CS8" s="76">
        <f t="shared" si="47"/>
        <v>94.87179487</v>
      </c>
      <c r="CT8" s="92">
        <v>17.0</v>
      </c>
      <c r="CU8" s="92">
        <v>3.0</v>
      </c>
      <c r="CV8" s="92">
        <v>6.0</v>
      </c>
      <c r="CW8" s="81">
        <f t="shared" ref="CW8:CY8" si="84">CO8+CT8</f>
        <v>233</v>
      </c>
      <c r="CX8" s="81">
        <f t="shared" si="84"/>
        <v>40</v>
      </c>
      <c r="CY8" s="81">
        <f t="shared" si="84"/>
        <v>160</v>
      </c>
      <c r="CZ8" s="84">
        <f t="shared" si="49"/>
        <v>433</v>
      </c>
      <c r="DA8" s="76">
        <f t="shared" si="50"/>
        <v>94.95614035</v>
      </c>
      <c r="DB8" s="95">
        <v>9.0</v>
      </c>
      <c r="DC8" s="95">
        <v>5.0</v>
      </c>
      <c r="DD8" s="95">
        <v>11.0</v>
      </c>
      <c r="DE8" s="96">
        <f t="shared" ref="DE8:DG8" si="85">CW8+DB8</f>
        <v>242</v>
      </c>
      <c r="DF8" s="96">
        <f t="shared" si="85"/>
        <v>45</v>
      </c>
      <c r="DG8" s="96">
        <f t="shared" si="85"/>
        <v>171</v>
      </c>
      <c r="DH8" s="97">
        <f t="shared" si="52"/>
        <v>458</v>
      </c>
      <c r="DI8" s="76">
        <f t="shared" si="53"/>
        <v>94.43298969</v>
      </c>
      <c r="DJ8" s="95">
        <v>17.0</v>
      </c>
      <c r="DK8" s="95">
        <v>6.0</v>
      </c>
      <c r="DL8" s="82">
        <v>13.0</v>
      </c>
      <c r="DM8" s="81">
        <f t="shared" ref="DM8:DO8" si="86">DE8+DJ8</f>
        <v>259</v>
      </c>
      <c r="DN8" s="81">
        <f t="shared" si="86"/>
        <v>51</v>
      </c>
      <c r="DO8" s="81">
        <f t="shared" si="86"/>
        <v>184</v>
      </c>
      <c r="DP8" s="84">
        <f t="shared" si="55"/>
        <v>494</v>
      </c>
      <c r="DQ8" s="85">
        <f t="shared" si="56"/>
        <v>94.52554745</v>
      </c>
      <c r="DR8" s="85">
        <f t="shared" si="57"/>
        <v>235</v>
      </c>
      <c r="DS8" s="85">
        <f t="shared" si="58"/>
        <v>94.37751004</v>
      </c>
      <c r="DT8" s="85">
        <f t="shared" si="59"/>
        <v>94.45506692</v>
      </c>
    </row>
    <row r="9" ht="15.75" customHeight="1">
      <c r="A9" s="35">
        <v>4.0</v>
      </c>
      <c r="B9" s="36" t="s">
        <v>26</v>
      </c>
      <c r="C9" s="86">
        <v>10.0</v>
      </c>
      <c r="D9" s="86">
        <v>0.0</v>
      </c>
      <c r="E9" s="86">
        <v>20.0</v>
      </c>
      <c r="F9" s="86">
        <f t="shared" si="14"/>
        <v>10</v>
      </c>
      <c r="G9" s="86">
        <f t="shared" si="15"/>
        <v>20</v>
      </c>
      <c r="H9" s="86">
        <f t="shared" si="16"/>
        <v>100</v>
      </c>
      <c r="I9" s="86">
        <f t="shared" si="17"/>
        <v>100</v>
      </c>
      <c r="J9" s="86">
        <v>7.0</v>
      </c>
      <c r="K9" s="86">
        <v>1.0</v>
      </c>
      <c r="L9" s="86">
        <v>22.0</v>
      </c>
      <c r="M9" s="87">
        <f t="shared" ref="M9:N9" si="87">C9+J9</f>
        <v>17</v>
      </c>
      <c r="N9" s="87">
        <f t="shared" si="87"/>
        <v>1</v>
      </c>
      <c r="O9" s="87">
        <f t="shared" si="19"/>
        <v>42</v>
      </c>
      <c r="P9" s="87">
        <f t="shared" si="20"/>
        <v>60</v>
      </c>
      <c r="Q9" s="87">
        <f t="shared" si="21"/>
        <v>100</v>
      </c>
      <c r="R9" s="88">
        <v>15.0</v>
      </c>
      <c r="S9" s="88">
        <v>5.0</v>
      </c>
      <c r="T9" s="88">
        <v>14.0</v>
      </c>
      <c r="U9" s="88">
        <f t="shared" ref="U9:W9" si="88">M9+R9</f>
        <v>32</v>
      </c>
      <c r="V9" s="88">
        <f t="shared" si="88"/>
        <v>6</v>
      </c>
      <c r="W9" s="88">
        <f t="shared" si="88"/>
        <v>56</v>
      </c>
      <c r="X9" s="88">
        <f t="shared" si="23"/>
        <v>94</v>
      </c>
      <c r="Y9" s="89">
        <f t="shared" si="24"/>
        <v>100</v>
      </c>
      <c r="Z9" s="90">
        <v>34.0</v>
      </c>
      <c r="AA9" s="90">
        <v>2.0</v>
      </c>
      <c r="AB9" s="90">
        <v>10.0</v>
      </c>
      <c r="AC9" s="88">
        <f t="shared" ref="AC9:AE9" si="89">U9+Z9</f>
        <v>66</v>
      </c>
      <c r="AD9" s="88">
        <f t="shared" si="89"/>
        <v>8</v>
      </c>
      <c r="AE9" s="88">
        <f t="shared" si="89"/>
        <v>66</v>
      </c>
      <c r="AF9" s="88">
        <f t="shared" si="26"/>
        <v>140</v>
      </c>
      <c r="AG9" s="89">
        <f t="shared" si="27"/>
        <v>100</v>
      </c>
      <c r="AH9" s="90">
        <v>15.0</v>
      </c>
      <c r="AI9" s="90">
        <v>5.0</v>
      </c>
      <c r="AJ9" s="90">
        <v>13.0</v>
      </c>
      <c r="AK9" s="88">
        <f t="shared" ref="AK9:AM9" si="90">AC9+AH9</f>
        <v>81</v>
      </c>
      <c r="AL9" s="88">
        <f t="shared" si="90"/>
        <v>13</v>
      </c>
      <c r="AM9" s="88">
        <f t="shared" si="90"/>
        <v>79</v>
      </c>
      <c r="AN9" s="88">
        <f t="shared" si="29"/>
        <v>173</v>
      </c>
      <c r="AO9" s="89">
        <f t="shared" si="30"/>
        <v>97.19101124</v>
      </c>
      <c r="AP9" s="91">
        <v>7.0</v>
      </c>
      <c r="AQ9" s="91">
        <v>1.0</v>
      </c>
      <c r="AR9" s="91">
        <v>9.0</v>
      </c>
      <c r="AS9" s="89">
        <f t="shared" ref="AS9:AU9" si="91">AK9+AP9</f>
        <v>88</v>
      </c>
      <c r="AT9" s="89">
        <f t="shared" si="91"/>
        <v>14</v>
      </c>
      <c r="AU9" s="89">
        <f t="shared" si="91"/>
        <v>88</v>
      </c>
      <c r="AV9" s="75">
        <f t="shared" si="32"/>
        <v>190</v>
      </c>
      <c r="AW9" s="73">
        <f t="shared" si="33"/>
        <v>97.43589744</v>
      </c>
      <c r="AX9" s="91">
        <v>15.0</v>
      </c>
      <c r="AY9" s="91">
        <v>3.0</v>
      </c>
      <c r="AZ9" s="91">
        <v>18.0</v>
      </c>
      <c r="BA9" s="89">
        <f t="shared" ref="BA9:BC9" si="92">AS9+AX9</f>
        <v>103</v>
      </c>
      <c r="BB9" s="73">
        <f t="shared" si="92"/>
        <v>17</v>
      </c>
      <c r="BC9" s="73">
        <f t="shared" si="92"/>
        <v>106</v>
      </c>
      <c r="BD9" s="75">
        <f t="shared" si="35"/>
        <v>226</v>
      </c>
      <c r="BE9" s="73">
        <f t="shared" si="36"/>
        <v>96.58119658</v>
      </c>
      <c r="BF9" s="77">
        <v>22.0</v>
      </c>
      <c r="BG9" s="77">
        <v>4.0</v>
      </c>
      <c r="BH9" s="77">
        <v>15.0</v>
      </c>
      <c r="BI9" s="77">
        <f t="shared" ref="BI9:BK9" si="93">BA9+BF9</f>
        <v>125</v>
      </c>
      <c r="BJ9" s="77">
        <f t="shared" si="93"/>
        <v>21</v>
      </c>
      <c r="BK9" s="77">
        <f t="shared" si="93"/>
        <v>121</v>
      </c>
      <c r="BL9" s="77">
        <f t="shared" si="38"/>
        <v>267</v>
      </c>
      <c r="BM9" s="76">
        <f t="shared" si="39"/>
        <v>96.73913043</v>
      </c>
      <c r="BN9" s="92">
        <v>23.0</v>
      </c>
      <c r="BO9" s="92">
        <v>2.0</v>
      </c>
      <c r="BP9" s="92">
        <v>7.0</v>
      </c>
      <c r="BQ9" s="84">
        <f t="shared" ref="BQ9:BS9" si="94">BI9+BN9</f>
        <v>148</v>
      </c>
      <c r="BR9" s="84">
        <f t="shared" si="94"/>
        <v>23</v>
      </c>
      <c r="BS9" s="84">
        <f t="shared" si="94"/>
        <v>128</v>
      </c>
      <c r="BT9" s="77">
        <f t="shared" si="41"/>
        <v>299</v>
      </c>
      <c r="BU9" s="84">
        <f t="shared" si="68"/>
        <v>96.4516129</v>
      </c>
      <c r="BV9" s="92">
        <v>35.0</v>
      </c>
      <c r="BW9" s="92">
        <v>2.0</v>
      </c>
      <c r="BX9" s="92">
        <v>7.0</v>
      </c>
      <c r="BY9" s="84">
        <f t="shared" ref="BY9:CA9" si="95">BQ9+BV9</f>
        <v>183</v>
      </c>
      <c r="BZ9" s="84">
        <f t="shared" si="95"/>
        <v>25</v>
      </c>
      <c r="CA9" s="84">
        <f t="shared" si="95"/>
        <v>135</v>
      </c>
      <c r="CB9" s="77">
        <f t="shared" si="43"/>
        <v>343</v>
      </c>
      <c r="CC9" s="84">
        <f t="shared" si="44"/>
        <v>96.07843137</v>
      </c>
      <c r="CD9" s="93">
        <v>9.0</v>
      </c>
      <c r="CE9" s="93">
        <v>6.0</v>
      </c>
      <c r="CF9" s="93">
        <v>16.0</v>
      </c>
      <c r="CG9" s="94">
        <v>192.0</v>
      </c>
      <c r="CH9" s="94">
        <v>31.0</v>
      </c>
      <c r="CI9" s="94">
        <v>151.0</v>
      </c>
      <c r="CJ9" s="81">
        <v>374.0</v>
      </c>
      <c r="CK9" s="80">
        <v>96.0</v>
      </c>
      <c r="CL9" s="81">
        <v>24.0</v>
      </c>
      <c r="CM9" s="81">
        <v>5.0</v>
      </c>
      <c r="CN9" s="81">
        <v>11.0</v>
      </c>
      <c r="CO9" s="81">
        <f t="shared" ref="CO9:CQ9" si="96">CG9+CL9</f>
        <v>216</v>
      </c>
      <c r="CP9" s="81">
        <f t="shared" si="96"/>
        <v>36</v>
      </c>
      <c r="CQ9" s="81">
        <f t="shared" si="96"/>
        <v>162</v>
      </c>
      <c r="CR9" s="84">
        <f t="shared" si="46"/>
        <v>414</v>
      </c>
      <c r="CS9" s="76">
        <f t="shared" si="47"/>
        <v>96.5034965</v>
      </c>
      <c r="CT9" s="92">
        <v>8.0</v>
      </c>
      <c r="CU9" s="92">
        <v>2.0</v>
      </c>
      <c r="CV9" s="92">
        <v>1.0</v>
      </c>
      <c r="CW9" s="81">
        <f t="shared" ref="CW9:CY9" si="97">CO9+CT9</f>
        <v>224</v>
      </c>
      <c r="CX9" s="81">
        <f t="shared" si="97"/>
        <v>38</v>
      </c>
      <c r="CY9" s="81">
        <f t="shared" si="97"/>
        <v>163</v>
      </c>
      <c r="CZ9" s="84">
        <f t="shared" si="49"/>
        <v>425</v>
      </c>
      <c r="DA9" s="76">
        <f t="shared" si="50"/>
        <v>93.20175439</v>
      </c>
      <c r="DB9" s="95">
        <v>12.0</v>
      </c>
      <c r="DC9" s="95">
        <v>6.0</v>
      </c>
      <c r="DD9" s="95">
        <v>11.0</v>
      </c>
      <c r="DE9" s="96">
        <f t="shared" ref="DE9:DG9" si="98">CW9+DB9</f>
        <v>236</v>
      </c>
      <c r="DF9" s="96">
        <f t="shared" si="98"/>
        <v>44</v>
      </c>
      <c r="DG9" s="96">
        <f t="shared" si="98"/>
        <v>174</v>
      </c>
      <c r="DH9" s="97">
        <f t="shared" si="52"/>
        <v>454</v>
      </c>
      <c r="DI9" s="76">
        <f t="shared" si="53"/>
        <v>93.60824742</v>
      </c>
      <c r="DJ9" s="95">
        <v>16.0</v>
      </c>
      <c r="DK9" s="95">
        <v>6.0</v>
      </c>
      <c r="DL9" s="82">
        <v>13.0</v>
      </c>
      <c r="DM9" s="81">
        <f t="shared" ref="DM9:DO9" si="99">DE9+DJ9</f>
        <v>252</v>
      </c>
      <c r="DN9" s="81">
        <f t="shared" si="99"/>
        <v>50</v>
      </c>
      <c r="DO9" s="81">
        <f t="shared" si="99"/>
        <v>187</v>
      </c>
      <c r="DP9" s="84">
        <f t="shared" si="55"/>
        <v>489</v>
      </c>
      <c r="DQ9" s="85">
        <f t="shared" si="56"/>
        <v>91.97080292</v>
      </c>
      <c r="DR9" s="85">
        <f t="shared" si="57"/>
        <v>237</v>
      </c>
      <c r="DS9" s="85">
        <f t="shared" si="58"/>
        <v>95.18072289</v>
      </c>
      <c r="DT9" s="85">
        <f t="shared" si="59"/>
        <v>93.49904398</v>
      </c>
    </row>
    <row r="10" ht="15.75" customHeight="1">
      <c r="A10" s="35">
        <v>5.0</v>
      </c>
      <c r="B10" s="36" t="s">
        <v>27</v>
      </c>
      <c r="C10" s="86">
        <v>10.0</v>
      </c>
      <c r="D10" s="86">
        <v>0.0</v>
      </c>
      <c r="E10" s="86">
        <v>20.0</v>
      </c>
      <c r="F10" s="86">
        <f t="shared" si="14"/>
        <v>10</v>
      </c>
      <c r="G10" s="86">
        <f t="shared" si="15"/>
        <v>20</v>
      </c>
      <c r="H10" s="86">
        <f t="shared" si="16"/>
        <v>100</v>
      </c>
      <c r="I10" s="86">
        <f t="shared" si="17"/>
        <v>100</v>
      </c>
      <c r="J10" s="86">
        <v>7.0</v>
      </c>
      <c r="K10" s="86">
        <v>1.0</v>
      </c>
      <c r="L10" s="86">
        <v>22.0</v>
      </c>
      <c r="M10" s="87">
        <f t="shared" ref="M10:N10" si="100">C10+J10</f>
        <v>17</v>
      </c>
      <c r="N10" s="87">
        <f t="shared" si="100"/>
        <v>1</v>
      </c>
      <c r="O10" s="87">
        <f t="shared" si="19"/>
        <v>42</v>
      </c>
      <c r="P10" s="87">
        <f t="shared" si="20"/>
        <v>60</v>
      </c>
      <c r="Q10" s="87">
        <f t="shared" si="21"/>
        <v>100</v>
      </c>
      <c r="R10" s="88">
        <v>15.0</v>
      </c>
      <c r="S10" s="88">
        <v>5.0</v>
      </c>
      <c r="T10" s="88">
        <v>14.0</v>
      </c>
      <c r="U10" s="88">
        <f t="shared" ref="U10:W10" si="101">M10+R10</f>
        <v>32</v>
      </c>
      <c r="V10" s="88">
        <f t="shared" si="101"/>
        <v>6</v>
      </c>
      <c r="W10" s="88">
        <f t="shared" si="101"/>
        <v>56</v>
      </c>
      <c r="X10" s="88">
        <f t="shared" si="23"/>
        <v>94</v>
      </c>
      <c r="Y10" s="89">
        <f t="shared" si="24"/>
        <v>100</v>
      </c>
      <c r="Z10" s="90">
        <v>34.0</v>
      </c>
      <c r="AA10" s="90">
        <v>2.0</v>
      </c>
      <c r="AB10" s="90">
        <v>7.0</v>
      </c>
      <c r="AC10" s="88">
        <f t="shared" ref="AC10:AE10" si="102">U10+Z10</f>
        <v>66</v>
      </c>
      <c r="AD10" s="88">
        <f t="shared" si="102"/>
        <v>8</v>
      </c>
      <c r="AE10" s="88">
        <f t="shared" si="102"/>
        <v>63</v>
      </c>
      <c r="AF10" s="88">
        <f t="shared" si="26"/>
        <v>137</v>
      </c>
      <c r="AG10" s="89">
        <f t="shared" si="27"/>
        <v>97.85714286</v>
      </c>
      <c r="AH10" s="90">
        <v>19.0</v>
      </c>
      <c r="AI10" s="90">
        <v>5.0</v>
      </c>
      <c r="AJ10" s="90">
        <v>11.0</v>
      </c>
      <c r="AK10" s="88">
        <f t="shared" ref="AK10:AM10" si="103">AC10+AH10</f>
        <v>85</v>
      </c>
      <c r="AL10" s="88">
        <f t="shared" si="103"/>
        <v>13</v>
      </c>
      <c r="AM10" s="88">
        <f t="shared" si="103"/>
        <v>74</v>
      </c>
      <c r="AN10" s="88">
        <f t="shared" si="29"/>
        <v>172</v>
      </c>
      <c r="AO10" s="89">
        <f t="shared" si="30"/>
        <v>96.62921348</v>
      </c>
      <c r="AP10" s="91">
        <v>6.0</v>
      </c>
      <c r="AQ10" s="91">
        <v>1.0</v>
      </c>
      <c r="AR10" s="91">
        <v>7.0</v>
      </c>
      <c r="AS10" s="89">
        <f t="shared" ref="AS10:AU10" si="104">AK10+AP10</f>
        <v>91</v>
      </c>
      <c r="AT10" s="89">
        <f t="shared" si="104"/>
        <v>14</v>
      </c>
      <c r="AU10" s="89">
        <f t="shared" si="104"/>
        <v>81</v>
      </c>
      <c r="AV10" s="75">
        <f t="shared" si="32"/>
        <v>186</v>
      </c>
      <c r="AW10" s="73">
        <f t="shared" si="33"/>
        <v>95.38461538</v>
      </c>
      <c r="AX10" s="91">
        <v>16.0</v>
      </c>
      <c r="AY10" s="91">
        <v>3.0</v>
      </c>
      <c r="AZ10" s="91">
        <v>18.0</v>
      </c>
      <c r="BA10" s="89">
        <f t="shared" ref="BA10:BC10" si="105">AS10+AX10</f>
        <v>107</v>
      </c>
      <c r="BB10" s="73">
        <f t="shared" si="105"/>
        <v>17</v>
      </c>
      <c r="BC10" s="73">
        <f t="shared" si="105"/>
        <v>99</v>
      </c>
      <c r="BD10" s="75">
        <f t="shared" si="35"/>
        <v>223</v>
      </c>
      <c r="BE10" s="73">
        <f t="shared" si="36"/>
        <v>95.2991453</v>
      </c>
      <c r="BF10" s="77">
        <v>22.0</v>
      </c>
      <c r="BG10" s="77">
        <v>3.0</v>
      </c>
      <c r="BH10" s="77">
        <v>15.0</v>
      </c>
      <c r="BI10" s="77">
        <f t="shared" ref="BI10:BK10" si="106">BA10+BF10</f>
        <v>129</v>
      </c>
      <c r="BJ10" s="77">
        <f t="shared" si="106"/>
        <v>20</v>
      </c>
      <c r="BK10" s="77">
        <f t="shared" si="106"/>
        <v>114</v>
      </c>
      <c r="BL10" s="77">
        <f t="shared" si="38"/>
        <v>263</v>
      </c>
      <c r="BM10" s="76">
        <f t="shared" si="39"/>
        <v>95.28985507</v>
      </c>
      <c r="BN10" s="92">
        <v>20.0</v>
      </c>
      <c r="BO10" s="92">
        <v>2.0</v>
      </c>
      <c r="BP10" s="92">
        <v>9.0</v>
      </c>
      <c r="BQ10" s="84">
        <f t="shared" ref="BQ10:BS10" si="107">BI10+BN10</f>
        <v>149</v>
      </c>
      <c r="BR10" s="84">
        <f t="shared" si="107"/>
        <v>22</v>
      </c>
      <c r="BS10" s="84">
        <f t="shared" si="107"/>
        <v>123</v>
      </c>
      <c r="BT10" s="77">
        <f t="shared" si="41"/>
        <v>294</v>
      </c>
      <c r="BU10" s="84">
        <f t="shared" si="68"/>
        <v>94.83870968</v>
      </c>
      <c r="BV10" s="92">
        <v>35.0</v>
      </c>
      <c r="BW10" s="92">
        <v>2.0</v>
      </c>
      <c r="BX10" s="92">
        <v>8.0</v>
      </c>
      <c r="BY10" s="84">
        <f t="shared" ref="BY10:CA10" si="108">BQ10+BV10</f>
        <v>184</v>
      </c>
      <c r="BZ10" s="84">
        <f t="shared" si="108"/>
        <v>24</v>
      </c>
      <c r="CA10" s="84">
        <f t="shared" si="108"/>
        <v>131</v>
      </c>
      <c r="CB10" s="77">
        <f t="shared" si="43"/>
        <v>339</v>
      </c>
      <c r="CC10" s="84">
        <f t="shared" si="44"/>
        <v>94.95798319</v>
      </c>
      <c r="CD10" s="93">
        <v>8.0</v>
      </c>
      <c r="CE10" s="93">
        <v>5.0</v>
      </c>
      <c r="CF10" s="93">
        <v>14.0</v>
      </c>
      <c r="CG10" s="94">
        <v>192.0</v>
      </c>
      <c r="CH10" s="94">
        <v>29.0</v>
      </c>
      <c r="CI10" s="94">
        <v>145.0</v>
      </c>
      <c r="CJ10" s="81">
        <v>366.0</v>
      </c>
      <c r="CK10" s="80">
        <v>94.0</v>
      </c>
      <c r="CL10" s="81">
        <v>24.0</v>
      </c>
      <c r="CM10" s="81">
        <v>6.0</v>
      </c>
      <c r="CN10" s="81">
        <v>11.0</v>
      </c>
      <c r="CO10" s="81">
        <f t="shared" ref="CO10:CQ10" si="109">CG10+CL10</f>
        <v>216</v>
      </c>
      <c r="CP10" s="81">
        <f t="shared" si="109"/>
        <v>35</v>
      </c>
      <c r="CQ10" s="81">
        <f t="shared" si="109"/>
        <v>156</v>
      </c>
      <c r="CR10" s="84">
        <f t="shared" si="46"/>
        <v>407</v>
      </c>
      <c r="CS10" s="76">
        <f t="shared" si="47"/>
        <v>94.87179487</v>
      </c>
      <c r="CT10" s="92">
        <v>17.0</v>
      </c>
      <c r="CU10" s="92">
        <v>3.0</v>
      </c>
      <c r="CV10" s="92">
        <v>6.0</v>
      </c>
      <c r="CW10" s="81">
        <f t="shared" ref="CW10:CY10" si="110">CO10+CT10</f>
        <v>233</v>
      </c>
      <c r="CX10" s="81">
        <f t="shared" si="110"/>
        <v>38</v>
      </c>
      <c r="CY10" s="81">
        <f t="shared" si="110"/>
        <v>162</v>
      </c>
      <c r="CZ10" s="84">
        <f t="shared" si="49"/>
        <v>433</v>
      </c>
      <c r="DA10" s="76">
        <f t="shared" si="50"/>
        <v>94.95614035</v>
      </c>
      <c r="DB10" s="95">
        <v>9.0</v>
      </c>
      <c r="DC10" s="95">
        <v>5.0</v>
      </c>
      <c r="DD10" s="95">
        <v>11.0</v>
      </c>
      <c r="DE10" s="96">
        <f t="shared" ref="DE10:DG10" si="111">CW10+DB10</f>
        <v>242</v>
      </c>
      <c r="DF10" s="96">
        <f t="shared" si="111"/>
        <v>43</v>
      </c>
      <c r="DG10" s="96">
        <f t="shared" si="111"/>
        <v>173</v>
      </c>
      <c r="DH10" s="97">
        <f t="shared" si="52"/>
        <v>458</v>
      </c>
      <c r="DI10" s="76">
        <f t="shared" si="53"/>
        <v>94.43298969</v>
      </c>
      <c r="DJ10" s="95">
        <v>17.0</v>
      </c>
      <c r="DK10" s="95">
        <v>7.0</v>
      </c>
      <c r="DL10" s="82">
        <v>13.0</v>
      </c>
      <c r="DM10" s="81">
        <f t="shared" ref="DM10:DO10" si="112">DE10+DJ10</f>
        <v>259</v>
      </c>
      <c r="DN10" s="81">
        <f t="shared" si="112"/>
        <v>50</v>
      </c>
      <c r="DO10" s="81">
        <f t="shared" si="112"/>
        <v>186</v>
      </c>
      <c r="DP10" s="84">
        <f t="shared" si="55"/>
        <v>495</v>
      </c>
      <c r="DQ10" s="85">
        <f t="shared" si="56"/>
        <v>94.52554745</v>
      </c>
      <c r="DR10" s="85">
        <f t="shared" si="57"/>
        <v>236</v>
      </c>
      <c r="DS10" s="85">
        <f t="shared" si="58"/>
        <v>94.77911647</v>
      </c>
      <c r="DT10" s="85">
        <f t="shared" si="59"/>
        <v>94.64627151</v>
      </c>
    </row>
    <row r="11" ht="15.75" customHeight="1">
      <c r="A11" s="35">
        <v>6.0</v>
      </c>
      <c r="B11" s="36" t="s">
        <v>28</v>
      </c>
      <c r="C11" s="86">
        <v>10.0</v>
      </c>
      <c r="D11" s="86">
        <v>0.0</v>
      </c>
      <c r="E11" s="86">
        <v>20.0</v>
      </c>
      <c r="F11" s="86">
        <f t="shared" si="14"/>
        <v>10</v>
      </c>
      <c r="G11" s="86">
        <f t="shared" si="15"/>
        <v>20</v>
      </c>
      <c r="H11" s="86">
        <f t="shared" si="16"/>
        <v>100</v>
      </c>
      <c r="I11" s="86">
        <f t="shared" si="17"/>
        <v>100</v>
      </c>
      <c r="J11" s="86">
        <v>7.0</v>
      </c>
      <c r="K11" s="86">
        <v>1.0</v>
      </c>
      <c r="L11" s="86">
        <v>22.0</v>
      </c>
      <c r="M11" s="87">
        <f t="shared" ref="M11:N11" si="113">C11+J11</f>
        <v>17</v>
      </c>
      <c r="N11" s="87">
        <f t="shared" si="113"/>
        <v>1</v>
      </c>
      <c r="O11" s="87">
        <f t="shared" si="19"/>
        <v>42</v>
      </c>
      <c r="P11" s="87">
        <f t="shared" si="20"/>
        <v>60</v>
      </c>
      <c r="Q11" s="87">
        <f t="shared" si="21"/>
        <v>100</v>
      </c>
      <c r="R11" s="88">
        <v>15.0</v>
      </c>
      <c r="S11" s="88">
        <v>5.0</v>
      </c>
      <c r="T11" s="88">
        <v>14.0</v>
      </c>
      <c r="U11" s="88">
        <f t="shared" ref="U11:W11" si="114">M11+R11</f>
        <v>32</v>
      </c>
      <c r="V11" s="88">
        <f t="shared" si="114"/>
        <v>6</v>
      </c>
      <c r="W11" s="88">
        <f t="shared" si="114"/>
        <v>56</v>
      </c>
      <c r="X11" s="88">
        <f t="shared" si="23"/>
        <v>94</v>
      </c>
      <c r="Y11" s="89">
        <f t="shared" si="24"/>
        <v>100</v>
      </c>
      <c r="Z11" s="90">
        <v>34.0</v>
      </c>
      <c r="AA11" s="90">
        <v>2.0</v>
      </c>
      <c r="AB11" s="90">
        <v>10.0</v>
      </c>
      <c r="AC11" s="88">
        <f t="shared" ref="AC11:AE11" si="115">U11+Z11</f>
        <v>66</v>
      </c>
      <c r="AD11" s="88">
        <f t="shared" si="115"/>
        <v>8</v>
      </c>
      <c r="AE11" s="88">
        <f t="shared" si="115"/>
        <v>66</v>
      </c>
      <c r="AF11" s="88">
        <f t="shared" si="26"/>
        <v>140</v>
      </c>
      <c r="AG11" s="89">
        <f t="shared" si="27"/>
        <v>100</v>
      </c>
      <c r="AH11" s="90">
        <v>20.0</v>
      </c>
      <c r="AI11" s="90">
        <v>5.0</v>
      </c>
      <c r="AJ11" s="90">
        <v>13.0</v>
      </c>
      <c r="AK11" s="88">
        <f t="shared" ref="AK11:AM11" si="116">AC11+AH11</f>
        <v>86</v>
      </c>
      <c r="AL11" s="88">
        <f t="shared" si="116"/>
        <v>13</v>
      </c>
      <c r="AM11" s="88">
        <f t="shared" si="116"/>
        <v>79</v>
      </c>
      <c r="AN11" s="88">
        <f t="shared" si="29"/>
        <v>178</v>
      </c>
      <c r="AO11" s="89">
        <f t="shared" si="30"/>
        <v>100</v>
      </c>
      <c r="AP11" s="91">
        <v>7.0</v>
      </c>
      <c r="AQ11" s="91">
        <v>1.0</v>
      </c>
      <c r="AR11" s="91">
        <v>9.0</v>
      </c>
      <c r="AS11" s="89">
        <f t="shared" ref="AS11:AU11" si="117">AK11+AP11</f>
        <v>93</v>
      </c>
      <c r="AT11" s="89">
        <f t="shared" si="117"/>
        <v>14</v>
      </c>
      <c r="AU11" s="89">
        <f t="shared" si="117"/>
        <v>88</v>
      </c>
      <c r="AV11" s="75">
        <f t="shared" si="32"/>
        <v>195</v>
      </c>
      <c r="AW11" s="73">
        <f t="shared" si="33"/>
        <v>100</v>
      </c>
      <c r="AX11" s="91">
        <v>18.0</v>
      </c>
      <c r="AY11" s="91">
        <v>3.0</v>
      </c>
      <c r="AZ11" s="91">
        <v>16.0</v>
      </c>
      <c r="BA11" s="89">
        <f t="shared" ref="BA11:BC11" si="118">AS11+AX11</f>
        <v>111</v>
      </c>
      <c r="BB11" s="73">
        <f t="shared" si="118"/>
        <v>17</v>
      </c>
      <c r="BC11" s="73">
        <f t="shared" si="118"/>
        <v>104</v>
      </c>
      <c r="BD11" s="75">
        <f t="shared" si="35"/>
        <v>232</v>
      </c>
      <c r="BE11" s="73">
        <f t="shared" si="36"/>
        <v>99.14529915</v>
      </c>
      <c r="BF11" s="77">
        <v>20.0</v>
      </c>
      <c r="BG11" s="77">
        <v>5.0</v>
      </c>
      <c r="BH11" s="77">
        <v>15.0</v>
      </c>
      <c r="BI11" s="77">
        <f t="shared" ref="BI11:BK11" si="119">BA11+BF11</f>
        <v>131</v>
      </c>
      <c r="BJ11" s="77">
        <f t="shared" si="119"/>
        <v>22</v>
      </c>
      <c r="BK11" s="77">
        <f t="shared" si="119"/>
        <v>119</v>
      </c>
      <c r="BL11" s="77">
        <f t="shared" si="38"/>
        <v>272</v>
      </c>
      <c r="BM11" s="76">
        <f t="shared" si="39"/>
        <v>98.55072464</v>
      </c>
      <c r="BN11" s="92">
        <v>23.0</v>
      </c>
      <c r="BO11" s="92">
        <v>2.0</v>
      </c>
      <c r="BP11" s="92">
        <v>6.0</v>
      </c>
      <c r="BQ11" s="84">
        <f t="shared" ref="BQ11:BS11" si="120">BI11+BN11</f>
        <v>154</v>
      </c>
      <c r="BR11" s="84">
        <f t="shared" si="120"/>
        <v>24</v>
      </c>
      <c r="BS11" s="84">
        <f t="shared" si="120"/>
        <v>125</v>
      </c>
      <c r="BT11" s="77">
        <f t="shared" si="41"/>
        <v>303</v>
      </c>
      <c r="BU11" s="84">
        <f t="shared" si="68"/>
        <v>97.74193548</v>
      </c>
      <c r="BV11" s="92">
        <v>35.0</v>
      </c>
      <c r="BW11" s="92">
        <v>2.0</v>
      </c>
      <c r="BX11" s="92">
        <v>7.0</v>
      </c>
      <c r="BY11" s="84">
        <f t="shared" ref="BY11:CA11" si="121">BQ11+BV11</f>
        <v>189</v>
      </c>
      <c r="BZ11" s="84">
        <f t="shared" si="121"/>
        <v>26</v>
      </c>
      <c r="CA11" s="84">
        <f t="shared" si="121"/>
        <v>132</v>
      </c>
      <c r="CB11" s="77">
        <f t="shared" si="43"/>
        <v>347</v>
      </c>
      <c r="CC11" s="84">
        <f t="shared" si="44"/>
        <v>97.19887955</v>
      </c>
      <c r="CD11" s="93">
        <v>6.0</v>
      </c>
      <c r="CE11" s="93">
        <v>6.0</v>
      </c>
      <c r="CF11" s="93">
        <v>14.0</v>
      </c>
      <c r="CG11" s="94">
        <v>195.0</v>
      </c>
      <c r="CH11" s="94">
        <v>32.0</v>
      </c>
      <c r="CI11" s="94">
        <v>146.0</v>
      </c>
      <c r="CJ11" s="81">
        <v>373.0</v>
      </c>
      <c r="CK11" s="80">
        <v>96.0</v>
      </c>
      <c r="CL11" s="81">
        <v>24.0</v>
      </c>
      <c r="CM11" s="81">
        <v>6.0</v>
      </c>
      <c r="CN11" s="81">
        <v>11.0</v>
      </c>
      <c r="CO11" s="81">
        <f t="shared" ref="CO11:CQ11" si="122">CG11+CL11</f>
        <v>219</v>
      </c>
      <c r="CP11" s="81">
        <f t="shared" si="122"/>
        <v>38</v>
      </c>
      <c r="CQ11" s="81">
        <f t="shared" si="122"/>
        <v>157</v>
      </c>
      <c r="CR11" s="84">
        <f t="shared" si="46"/>
        <v>414</v>
      </c>
      <c r="CS11" s="76">
        <f t="shared" si="47"/>
        <v>96.5034965</v>
      </c>
      <c r="CT11" s="92">
        <v>18.0</v>
      </c>
      <c r="CU11" s="92">
        <v>3.0</v>
      </c>
      <c r="CV11" s="92">
        <v>6.0</v>
      </c>
      <c r="CW11" s="81">
        <f t="shared" ref="CW11:CY11" si="123">CO11+CT11</f>
        <v>237</v>
      </c>
      <c r="CX11" s="81">
        <f t="shared" si="123"/>
        <v>41</v>
      </c>
      <c r="CY11" s="81">
        <f t="shared" si="123"/>
        <v>163</v>
      </c>
      <c r="CZ11" s="84">
        <f t="shared" si="49"/>
        <v>441</v>
      </c>
      <c r="DA11" s="76">
        <f t="shared" si="50"/>
        <v>96.71052632</v>
      </c>
      <c r="DB11" s="95">
        <v>10.0</v>
      </c>
      <c r="DC11" s="95">
        <v>5.0</v>
      </c>
      <c r="DD11" s="95">
        <v>9.0</v>
      </c>
      <c r="DE11" s="96">
        <f t="shared" ref="DE11:DG11" si="124">CW11+DB11</f>
        <v>247</v>
      </c>
      <c r="DF11" s="96">
        <f t="shared" si="124"/>
        <v>46</v>
      </c>
      <c r="DG11" s="96">
        <f t="shared" si="124"/>
        <v>172</v>
      </c>
      <c r="DH11" s="97">
        <f t="shared" si="52"/>
        <v>465</v>
      </c>
      <c r="DI11" s="76">
        <f t="shared" si="53"/>
        <v>95.87628866</v>
      </c>
      <c r="DJ11" s="95">
        <v>18.0</v>
      </c>
      <c r="DK11" s="95">
        <v>7.0</v>
      </c>
      <c r="DL11" s="82">
        <v>13.0</v>
      </c>
      <c r="DM11" s="81">
        <f t="shared" ref="DM11:DO11" si="125">DE11+DJ11</f>
        <v>265</v>
      </c>
      <c r="DN11" s="81">
        <f t="shared" si="125"/>
        <v>53</v>
      </c>
      <c r="DO11" s="81">
        <f t="shared" si="125"/>
        <v>185</v>
      </c>
      <c r="DP11" s="84">
        <f t="shared" si="55"/>
        <v>503</v>
      </c>
      <c r="DQ11" s="85">
        <f t="shared" si="56"/>
        <v>96.71532847</v>
      </c>
      <c r="DR11" s="85">
        <f t="shared" si="57"/>
        <v>238</v>
      </c>
      <c r="DS11" s="85">
        <f t="shared" si="58"/>
        <v>95.58232932</v>
      </c>
      <c r="DT11" s="85">
        <f t="shared" si="59"/>
        <v>96.17590822</v>
      </c>
    </row>
    <row r="12" ht="15.75" customHeight="1">
      <c r="A12" s="35">
        <v>7.0</v>
      </c>
      <c r="B12" s="38" t="s">
        <v>29</v>
      </c>
      <c r="C12" s="86">
        <v>10.0</v>
      </c>
      <c r="D12" s="86">
        <v>0.0</v>
      </c>
      <c r="E12" s="86">
        <v>20.0</v>
      </c>
      <c r="F12" s="86">
        <f t="shared" si="14"/>
        <v>10</v>
      </c>
      <c r="G12" s="86">
        <f t="shared" si="15"/>
        <v>20</v>
      </c>
      <c r="H12" s="86">
        <f t="shared" si="16"/>
        <v>100</v>
      </c>
      <c r="I12" s="86">
        <f t="shared" si="17"/>
        <v>100</v>
      </c>
      <c r="J12" s="86">
        <v>7.0</v>
      </c>
      <c r="K12" s="86">
        <v>1.0</v>
      </c>
      <c r="L12" s="86">
        <v>17.0</v>
      </c>
      <c r="M12" s="87">
        <f t="shared" ref="M12:N12" si="126">C12+J12</f>
        <v>17</v>
      </c>
      <c r="N12" s="87">
        <f t="shared" si="126"/>
        <v>1</v>
      </c>
      <c r="O12" s="87">
        <f t="shared" si="19"/>
        <v>37</v>
      </c>
      <c r="P12" s="87">
        <f t="shared" si="20"/>
        <v>55</v>
      </c>
      <c r="Q12" s="89">
        <f t="shared" si="21"/>
        <v>91.66666667</v>
      </c>
      <c r="R12" s="88">
        <v>13.0</v>
      </c>
      <c r="S12" s="88">
        <v>4.0</v>
      </c>
      <c r="T12" s="88">
        <v>9.0</v>
      </c>
      <c r="U12" s="88">
        <f t="shared" ref="U12:W12" si="127">M12+R12</f>
        <v>30</v>
      </c>
      <c r="V12" s="88">
        <f t="shared" si="127"/>
        <v>5</v>
      </c>
      <c r="W12" s="88">
        <f t="shared" si="127"/>
        <v>46</v>
      </c>
      <c r="X12" s="88">
        <f t="shared" si="23"/>
        <v>81</v>
      </c>
      <c r="Y12" s="89">
        <f t="shared" si="24"/>
        <v>86.17021277</v>
      </c>
      <c r="Z12" s="90">
        <v>34.0</v>
      </c>
      <c r="AA12" s="90">
        <v>2.0</v>
      </c>
      <c r="AB12" s="90">
        <v>7.0</v>
      </c>
      <c r="AC12" s="88">
        <f t="shared" ref="AC12:AE12" si="128">U12+Z12</f>
        <v>64</v>
      </c>
      <c r="AD12" s="88">
        <f t="shared" si="128"/>
        <v>7</v>
      </c>
      <c r="AE12" s="88">
        <f t="shared" si="128"/>
        <v>53</v>
      </c>
      <c r="AF12" s="88">
        <f t="shared" si="26"/>
        <v>124</v>
      </c>
      <c r="AG12" s="89">
        <f t="shared" si="27"/>
        <v>88.57142857</v>
      </c>
      <c r="AH12" s="90">
        <v>16.0</v>
      </c>
      <c r="AI12" s="90">
        <v>5.0</v>
      </c>
      <c r="AJ12" s="90">
        <v>11.0</v>
      </c>
      <c r="AK12" s="88">
        <f t="shared" ref="AK12:AM12" si="129">AC12+AH12</f>
        <v>80</v>
      </c>
      <c r="AL12" s="88">
        <f t="shared" si="129"/>
        <v>12</v>
      </c>
      <c r="AM12" s="88">
        <f t="shared" si="129"/>
        <v>64</v>
      </c>
      <c r="AN12" s="88">
        <f t="shared" si="29"/>
        <v>156</v>
      </c>
      <c r="AO12" s="89">
        <f t="shared" si="30"/>
        <v>87.64044944</v>
      </c>
      <c r="AP12" s="91">
        <v>6.0</v>
      </c>
      <c r="AQ12" s="91">
        <v>1.0</v>
      </c>
      <c r="AR12" s="91">
        <v>8.0</v>
      </c>
      <c r="AS12" s="89">
        <f t="shared" ref="AS12:AU12" si="130">AK12+AP12</f>
        <v>86</v>
      </c>
      <c r="AT12" s="89">
        <f t="shared" si="130"/>
        <v>13</v>
      </c>
      <c r="AU12" s="89">
        <f t="shared" si="130"/>
        <v>72</v>
      </c>
      <c r="AV12" s="75">
        <f t="shared" si="32"/>
        <v>171</v>
      </c>
      <c r="AW12" s="73">
        <f t="shared" si="33"/>
        <v>87.69230769</v>
      </c>
      <c r="AX12" s="91">
        <v>17.0</v>
      </c>
      <c r="AY12" s="91">
        <v>3.0</v>
      </c>
      <c r="AZ12" s="91">
        <v>18.0</v>
      </c>
      <c r="BA12" s="89">
        <f t="shared" ref="BA12:BC12" si="131">AS12+AX12</f>
        <v>103</v>
      </c>
      <c r="BB12" s="73">
        <f t="shared" si="131"/>
        <v>16</v>
      </c>
      <c r="BC12" s="73">
        <f t="shared" si="131"/>
        <v>90</v>
      </c>
      <c r="BD12" s="75">
        <f t="shared" si="35"/>
        <v>209</v>
      </c>
      <c r="BE12" s="73">
        <f t="shared" si="36"/>
        <v>89.31623932</v>
      </c>
      <c r="BF12" s="77">
        <v>14.0</v>
      </c>
      <c r="BG12" s="77">
        <v>5.0</v>
      </c>
      <c r="BH12" s="77">
        <v>9.0</v>
      </c>
      <c r="BI12" s="77">
        <f t="shared" ref="BI12:BK12" si="132">BA12+BF12</f>
        <v>117</v>
      </c>
      <c r="BJ12" s="77">
        <f t="shared" si="132"/>
        <v>21</v>
      </c>
      <c r="BK12" s="77">
        <f t="shared" si="132"/>
        <v>99</v>
      </c>
      <c r="BL12" s="77">
        <f t="shared" si="38"/>
        <v>237</v>
      </c>
      <c r="BM12" s="76">
        <f t="shared" si="39"/>
        <v>85.86956522</v>
      </c>
      <c r="BN12" s="92">
        <v>21.0</v>
      </c>
      <c r="BO12" s="92">
        <v>2.0</v>
      </c>
      <c r="BP12" s="92">
        <v>6.0</v>
      </c>
      <c r="BQ12" s="84">
        <f t="shared" ref="BQ12:BS12" si="133">BI12+BN12</f>
        <v>138</v>
      </c>
      <c r="BR12" s="84">
        <f t="shared" si="133"/>
        <v>23</v>
      </c>
      <c r="BS12" s="84">
        <f t="shared" si="133"/>
        <v>105</v>
      </c>
      <c r="BT12" s="77">
        <f t="shared" si="41"/>
        <v>266</v>
      </c>
      <c r="BU12" s="84">
        <f t="shared" si="68"/>
        <v>85.80645161</v>
      </c>
      <c r="BV12" s="92">
        <v>26.0</v>
      </c>
      <c r="BW12" s="92">
        <v>2.0</v>
      </c>
      <c r="BX12" s="92">
        <v>4.0</v>
      </c>
      <c r="BY12" s="84">
        <f t="shared" ref="BY12:CA12" si="134">BQ12+BV12</f>
        <v>164</v>
      </c>
      <c r="BZ12" s="84">
        <f t="shared" si="134"/>
        <v>25</v>
      </c>
      <c r="CA12" s="84">
        <f t="shared" si="134"/>
        <v>109</v>
      </c>
      <c r="CB12" s="77">
        <f t="shared" si="43"/>
        <v>298</v>
      </c>
      <c r="CC12" s="84">
        <f t="shared" si="44"/>
        <v>83.47338936</v>
      </c>
      <c r="CD12" s="93">
        <v>8.0</v>
      </c>
      <c r="CE12" s="93">
        <v>6.0</v>
      </c>
      <c r="CF12" s="93">
        <v>14.0</v>
      </c>
      <c r="CG12" s="94">
        <v>172.0</v>
      </c>
      <c r="CH12" s="94">
        <v>31.0</v>
      </c>
      <c r="CI12" s="94">
        <v>123.0</v>
      </c>
      <c r="CJ12" s="81">
        <v>326.0</v>
      </c>
      <c r="CK12" s="80">
        <v>84.0</v>
      </c>
      <c r="CL12" s="81">
        <v>24.0</v>
      </c>
      <c r="CM12" s="81">
        <v>6.0</v>
      </c>
      <c r="CN12" s="81">
        <v>11.0</v>
      </c>
      <c r="CO12" s="81">
        <f t="shared" ref="CO12:CQ12" si="135">CG12+CL12</f>
        <v>196</v>
      </c>
      <c r="CP12" s="81">
        <f t="shared" si="135"/>
        <v>37</v>
      </c>
      <c r="CQ12" s="81">
        <f t="shared" si="135"/>
        <v>134</v>
      </c>
      <c r="CR12" s="84">
        <f t="shared" si="46"/>
        <v>367</v>
      </c>
      <c r="CS12" s="76">
        <f t="shared" si="47"/>
        <v>85.54778555</v>
      </c>
      <c r="CT12" s="92">
        <v>18.0</v>
      </c>
      <c r="CU12" s="92">
        <v>3.0</v>
      </c>
      <c r="CV12" s="92">
        <v>6.0</v>
      </c>
      <c r="CW12" s="81">
        <f t="shared" ref="CW12:CY12" si="136">CO12+CT12</f>
        <v>214</v>
      </c>
      <c r="CX12" s="81">
        <f t="shared" si="136"/>
        <v>40</v>
      </c>
      <c r="CY12" s="81">
        <f t="shared" si="136"/>
        <v>140</v>
      </c>
      <c r="CZ12" s="84">
        <f t="shared" si="49"/>
        <v>394</v>
      </c>
      <c r="DA12" s="76">
        <f t="shared" si="50"/>
        <v>86.40350877</v>
      </c>
      <c r="DB12" s="95">
        <v>12.0</v>
      </c>
      <c r="DC12" s="95">
        <v>5.0</v>
      </c>
      <c r="DD12" s="95">
        <v>7.0</v>
      </c>
      <c r="DE12" s="96">
        <f t="shared" ref="DE12:DG12" si="137">CW12+DB12</f>
        <v>226</v>
      </c>
      <c r="DF12" s="96">
        <f t="shared" si="137"/>
        <v>45</v>
      </c>
      <c r="DG12" s="96">
        <f t="shared" si="137"/>
        <v>147</v>
      </c>
      <c r="DH12" s="97">
        <f t="shared" si="52"/>
        <v>418</v>
      </c>
      <c r="DI12" s="76">
        <f t="shared" si="53"/>
        <v>86.18556701</v>
      </c>
      <c r="DJ12" s="95">
        <v>14.0</v>
      </c>
      <c r="DK12" s="95">
        <v>6.0</v>
      </c>
      <c r="DL12" s="82">
        <v>13.0</v>
      </c>
      <c r="DM12" s="81">
        <f t="shared" ref="DM12:DO12" si="138">DE12+DJ12</f>
        <v>240</v>
      </c>
      <c r="DN12" s="81">
        <f t="shared" si="138"/>
        <v>51</v>
      </c>
      <c r="DO12" s="81">
        <f t="shared" si="138"/>
        <v>160</v>
      </c>
      <c r="DP12" s="84">
        <f t="shared" si="55"/>
        <v>451</v>
      </c>
      <c r="DQ12" s="85">
        <f t="shared" si="56"/>
        <v>87.59124088</v>
      </c>
      <c r="DR12" s="85">
        <f t="shared" si="57"/>
        <v>211</v>
      </c>
      <c r="DS12" s="85">
        <f t="shared" si="58"/>
        <v>84.73895582</v>
      </c>
      <c r="DT12" s="85">
        <f t="shared" si="59"/>
        <v>86.2332696</v>
      </c>
    </row>
    <row r="13" ht="15.75" customHeight="1">
      <c r="A13" s="35">
        <v>8.0</v>
      </c>
      <c r="B13" s="36" t="s">
        <v>30</v>
      </c>
      <c r="C13" s="86">
        <v>10.0</v>
      </c>
      <c r="D13" s="86">
        <v>0.0</v>
      </c>
      <c r="E13" s="86">
        <v>19.0</v>
      </c>
      <c r="F13" s="86">
        <f t="shared" si="14"/>
        <v>10</v>
      </c>
      <c r="G13" s="86">
        <f t="shared" si="15"/>
        <v>19</v>
      </c>
      <c r="H13" s="86">
        <f t="shared" si="16"/>
        <v>100</v>
      </c>
      <c r="I13" s="86">
        <f t="shared" si="17"/>
        <v>95</v>
      </c>
      <c r="J13" s="86">
        <v>7.0</v>
      </c>
      <c r="K13" s="86">
        <v>1.0</v>
      </c>
      <c r="L13" s="86">
        <v>22.0</v>
      </c>
      <c r="M13" s="87">
        <f t="shared" ref="M13:N13" si="139">C13+J13</f>
        <v>17</v>
      </c>
      <c r="N13" s="87">
        <f t="shared" si="139"/>
        <v>1</v>
      </c>
      <c r="O13" s="87">
        <f t="shared" si="19"/>
        <v>41</v>
      </c>
      <c r="P13" s="87">
        <f t="shared" si="20"/>
        <v>59</v>
      </c>
      <c r="Q13" s="89">
        <f t="shared" si="21"/>
        <v>98.33333333</v>
      </c>
      <c r="R13" s="88">
        <v>15.0</v>
      </c>
      <c r="S13" s="88">
        <v>5.0</v>
      </c>
      <c r="T13" s="88">
        <v>14.0</v>
      </c>
      <c r="U13" s="88">
        <f t="shared" ref="U13:W13" si="140">M13+R13</f>
        <v>32</v>
      </c>
      <c r="V13" s="88">
        <f t="shared" si="140"/>
        <v>6</v>
      </c>
      <c r="W13" s="88">
        <f t="shared" si="140"/>
        <v>55</v>
      </c>
      <c r="X13" s="88">
        <f t="shared" si="23"/>
        <v>93</v>
      </c>
      <c r="Y13" s="89">
        <f t="shared" si="24"/>
        <v>98.93617021</v>
      </c>
      <c r="Z13" s="90">
        <v>34.0</v>
      </c>
      <c r="AA13" s="90">
        <v>2.0</v>
      </c>
      <c r="AB13" s="90">
        <v>10.0</v>
      </c>
      <c r="AC13" s="88">
        <f t="shared" ref="AC13:AE13" si="141">U13+Z13</f>
        <v>66</v>
      </c>
      <c r="AD13" s="88">
        <f t="shared" si="141"/>
        <v>8</v>
      </c>
      <c r="AE13" s="88">
        <f t="shared" si="141"/>
        <v>65</v>
      </c>
      <c r="AF13" s="88">
        <f t="shared" si="26"/>
        <v>139</v>
      </c>
      <c r="AG13" s="89">
        <f t="shared" si="27"/>
        <v>99.28571429</v>
      </c>
      <c r="AH13" s="90">
        <v>17.0</v>
      </c>
      <c r="AI13" s="90">
        <v>5.0</v>
      </c>
      <c r="AJ13" s="90">
        <v>13.0</v>
      </c>
      <c r="AK13" s="88">
        <f t="shared" ref="AK13:AM13" si="142">AC13+AH13</f>
        <v>83</v>
      </c>
      <c r="AL13" s="88">
        <f t="shared" si="142"/>
        <v>13</v>
      </c>
      <c r="AM13" s="88">
        <f t="shared" si="142"/>
        <v>78</v>
      </c>
      <c r="AN13" s="88">
        <f t="shared" si="29"/>
        <v>174</v>
      </c>
      <c r="AO13" s="89">
        <f t="shared" si="30"/>
        <v>97.75280899</v>
      </c>
      <c r="AP13" s="91">
        <v>7.0</v>
      </c>
      <c r="AQ13" s="91">
        <v>1.0</v>
      </c>
      <c r="AR13" s="91">
        <v>8.0</v>
      </c>
      <c r="AS13" s="89">
        <f t="shared" ref="AS13:AU13" si="143">AK13+AP13</f>
        <v>90</v>
      </c>
      <c r="AT13" s="89">
        <f t="shared" si="143"/>
        <v>14</v>
      </c>
      <c r="AU13" s="89">
        <f t="shared" si="143"/>
        <v>86</v>
      </c>
      <c r="AV13" s="75">
        <f t="shared" si="32"/>
        <v>190</v>
      </c>
      <c r="AW13" s="73">
        <f t="shared" si="33"/>
        <v>97.43589744</v>
      </c>
      <c r="AX13" s="91">
        <v>16.0</v>
      </c>
      <c r="AY13" s="91">
        <v>3.0</v>
      </c>
      <c r="AZ13" s="91">
        <v>15.0</v>
      </c>
      <c r="BA13" s="89">
        <f t="shared" ref="BA13:BC13" si="144">AS13+AX13</f>
        <v>106</v>
      </c>
      <c r="BB13" s="73">
        <f t="shared" si="144"/>
        <v>17</v>
      </c>
      <c r="BC13" s="73">
        <f t="shared" si="144"/>
        <v>101</v>
      </c>
      <c r="BD13" s="75">
        <f t="shared" si="35"/>
        <v>224</v>
      </c>
      <c r="BE13" s="73">
        <f t="shared" si="36"/>
        <v>95.72649573</v>
      </c>
      <c r="BF13" s="77">
        <v>18.0</v>
      </c>
      <c r="BG13" s="77">
        <v>3.0</v>
      </c>
      <c r="BH13" s="77">
        <v>15.0</v>
      </c>
      <c r="BI13" s="77">
        <f t="shared" ref="BI13:BK13" si="145">BA13+BF13</f>
        <v>124</v>
      </c>
      <c r="BJ13" s="77">
        <f t="shared" si="145"/>
        <v>20</v>
      </c>
      <c r="BK13" s="77">
        <f t="shared" si="145"/>
        <v>116</v>
      </c>
      <c r="BL13" s="77">
        <f t="shared" si="38"/>
        <v>260</v>
      </c>
      <c r="BM13" s="76">
        <f t="shared" si="39"/>
        <v>94.20289855</v>
      </c>
      <c r="BN13" s="92">
        <v>20.0</v>
      </c>
      <c r="BO13" s="92">
        <v>2.0</v>
      </c>
      <c r="BP13" s="92">
        <v>8.0</v>
      </c>
      <c r="BQ13" s="84">
        <f t="shared" ref="BQ13:BS13" si="146">BI13+BN13</f>
        <v>144</v>
      </c>
      <c r="BR13" s="84">
        <f t="shared" si="146"/>
        <v>22</v>
      </c>
      <c r="BS13" s="84">
        <f t="shared" si="146"/>
        <v>124</v>
      </c>
      <c r="BT13" s="77">
        <f t="shared" si="41"/>
        <v>290</v>
      </c>
      <c r="BU13" s="84">
        <f t="shared" si="68"/>
        <v>93.5483871</v>
      </c>
      <c r="BV13" s="92">
        <v>37.0</v>
      </c>
      <c r="BW13" s="92">
        <v>2.0</v>
      </c>
      <c r="BX13" s="92">
        <v>8.0</v>
      </c>
      <c r="BY13" s="84">
        <f t="shared" ref="BY13:CA13" si="147">BQ13+BV13</f>
        <v>181</v>
      </c>
      <c r="BZ13" s="84">
        <f t="shared" si="147"/>
        <v>24</v>
      </c>
      <c r="CA13" s="84">
        <f t="shared" si="147"/>
        <v>132</v>
      </c>
      <c r="CB13" s="77">
        <f t="shared" si="43"/>
        <v>337</v>
      </c>
      <c r="CC13" s="84">
        <f t="shared" si="44"/>
        <v>94.3977591</v>
      </c>
      <c r="CD13" s="93">
        <v>7.0</v>
      </c>
      <c r="CE13" s="93">
        <v>6.0</v>
      </c>
      <c r="CF13" s="93">
        <v>16.0</v>
      </c>
      <c r="CG13" s="94">
        <v>188.0</v>
      </c>
      <c r="CH13" s="94">
        <v>30.0</v>
      </c>
      <c r="CI13" s="94">
        <v>148.0</v>
      </c>
      <c r="CJ13" s="81">
        <v>366.0</v>
      </c>
      <c r="CK13" s="80">
        <v>94.0</v>
      </c>
      <c r="CL13" s="81">
        <v>24.0</v>
      </c>
      <c r="CM13" s="81">
        <v>6.0</v>
      </c>
      <c r="CN13" s="81">
        <v>11.0</v>
      </c>
      <c r="CO13" s="81">
        <f t="shared" ref="CO13:CQ13" si="148">CG13+CL13</f>
        <v>212</v>
      </c>
      <c r="CP13" s="81">
        <f t="shared" si="148"/>
        <v>36</v>
      </c>
      <c r="CQ13" s="81">
        <f t="shared" si="148"/>
        <v>159</v>
      </c>
      <c r="CR13" s="84">
        <f t="shared" si="46"/>
        <v>407</v>
      </c>
      <c r="CS13" s="76">
        <f t="shared" si="47"/>
        <v>94.87179487</v>
      </c>
      <c r="CT13" s="92">
        <v>18.0</v>
      </c>
      <c r="CU13" s="92">
        <v>3.0</v>
      </c>
      <c r="CV13" s="92">
        <v>6.0</v>
      </c>
      <c r="CW13" s="81">
        <f t="shared" ref="CW13:CY13" si="149">CO13+CT13</f>
        <v>230</v>
      </c>
      <c r="CX13" s="81">
        <f t="shared" si="149"/>
        <v>39</v>
      </c>
      <c r="CY13" s="81">
        <f t="shared" si="149"/>
        <v>165</v>
      </c>
      <c r="CZ13" s="84">
        <f t="shared" si="49"/>
        <v>434</v>
      </c>
      <c r="DA13" s="76">
        <f t="shared" si="50"/>
        <v>95.1754386</v>
      </c>
      <c r="DB13" s="95">
        <v>10.0</v>
      </c>
      <c r="DC13" s="95">
        <v>6.0</v>
      </c>
      <c r="DD13" s="95">
        <v>11.0</v>
      </c>
      <c r="DE13" s="96">
        <f t="shared" ref="DE13:DG13" si="150">CW13+DB13</f>
        <v>240</v>
      </c>
      <c r="DF13" s="96">
        <f t="shared" si="150"/>
        <v>45</v>
      </c>
      <c r="DG13" s="96">
        <f t="shared" si="150"/>
        <v>176</v>
      </c>
      <c r="DH13" s="97">
        <f t="shared" si="52"/>
        <v>461</v>
      </c>
      <c r="DI13" s="76">
        <f t="shared" si="53"/>
        <v>95.05154639</v>
      </c>
      <c r="DJ13" s="95">
        <v>18.0</v>
      </c>
      <c r="DK13" s="95">
        <v>6.0</v>
      </c>
      <c r="DL13" s="82">
        <v>13.0</v>
      </c>
      <c r="DM13" s="81">
        <f t="shared" ref="DM13:DO13" si="151">DE13+DJ13</f>
        <v>258</v>
      </c>
      <c r="DN13" s="81">
        <f t="shared" si="151"/>
        <v>51</v>
      </c>
      <c r="DO13" s="81">
        <f t="shared" si="151"/>
        <v>189</v>
      </c>
      <c r="DP13" s="84">
        <f t="shared" si="55"/>
        <v>498</v>
      </c>
      <c r="DQ13" s="85">
        <f t="shared" si="56"/>
        <v>94.16058394</v>
      </c>
      <c r="DR13" s="85">
        <f t="shared" si="57"/>
        <v>240</v>
      </c>
      <c r="DS13" s="85">
        <f t="shared" si="58"/>
        <v>96.38554217</v>
      </c>
      <c r="DT13" s="85">
        <f t="shared" si="59"/>
        <v>95.21988528</v>
      </c>
    </row>
    <row r="14" ht="15.75" customHeight="1">
      <c r="A14" s="35">
        <v>9.0</v>
      </c>
      <c r="B14" s="36" t="s">
        <v>31</v>
      </c>
      <c r="C14" s="86">
        <v>10.0</v>
      </c>
      <c r="D14" s="86">
        <v>0.0</v>
      </c>
      <c r="E14" s="86">
        <v>20.0</v>
      </c>
      <c r="F14" s="86">
        <f t="shared" si="14"/>
        <v>10</v>
      </c>
      <c r="G14" s="86">
        <f t="shared" si="15"/>
        <v>20</v>
      </c>
      <c r="H14" s="86">
        <f t="shared" si="16"/>
        <v>100</v>
      </c>
      <c r="I14" s="86">
        <f t="shared" si="17"/>
        <v>100</v>
      </c>
      <c r="J14" s="86">
        <v>6.0</v>
      </c>
      <c r="K14" s="86">
        <v>0.0</v>
      </c>
      <c r="L14" s="86">
        <v>19.0</v>
      </c>
      <c r="M14" s="87">
        <f t="shared" ref="M14:N14" si="152">C14+J14</f>
        <v>16</v>
      </c>
      <c r="N14" s="87">
        <f t="shared" si="152"/>
        <v>0</v>
      </c>
      <c r="O14" s="87">
        <f t="shared" si="19"/>
        <v>39</v>
      </c>
      <c r="P14" s="87">
        <f t="shared" si="20"/>
        <v>55</v>
      </c>
      <c r="Q14" s="89">
        <f t="shared" si="21"/>
        <v>91.66666667</v>
      </c>
      <c r="R14" s="88">
        <v>14.0</v>
      </c>
      <c r="S14" s="88">
        <v>5.0</v>
      </c>
      <c r="T14" s="88">
        <v>14.0</v>
      </c>
      <c r="U14" s="88">
        <f t="shared" ref="U14:W14" si="153">M14+R14</f>
        <v>30</v>
      </c>
      <c r="V14" s="88">
        <f t="shared" si="153"/>
        <v>5</v>
      </c>
      <c r="W14" s="88">
        <f t="shared" si="153"/>
        <v>53</v>
      </c>
      <c r="X14" s="88">
        <f t="shared" si="23"/>
        <v>88</v>
      </c>
      <c r="Y14" s="89">
        <f t="shared" si="24"/>
        <v>93.61702128</v>
      </c>
      <c r="Z14" s="90">
        <v>34.0</v>
      </c>
      <c r="AA14" s="90">
        <v>2.0</v>
      </c>
      <c r="AB14" s="90">
        <v>10.0</v>
      </c>
      <c r="AC14" s="88">
        <f t="shared" ref="AC14:AE14" si="154">U14+Z14</f>
        <v>64</v>
      </c>
      <c r="AD14" s="88">
        <f t="shared" si="154"/>
        <v>7</v>
      </c>
      <c r="AE14" s="88">
        <f t="shared" si="154"/>
        <v>63</v>
      </c>
      <c r="AF14" s="88">
        <f t="shared" si="26"/>
        <v>134</v>
      </c>
      <c r="AG14" s="89">
        <f t="shared" si="27"/>
        <v>95.71428571</v>
      </c>
      <c r="AH14" s="90">
        <v>20.0</v>
      </c>
      <c r="AI14" s="90">
        <v>5.0</v>
      </c>
      <c r="AJ14" s="90">
        <v>13.0</v>
      </c>
      <c r="AK14" s="88">
        <f t="shared" ref="AK14:AM14" si="155">AC14+AH14</f>
        <v>84</v>
      </c>
      <c r="AL14" s="88">
        <f t="shared" si="155"/>
        <v>12</v>
      </c>
      <c r="AM14" s="88">
        <f t="shared" si="155"/>
        <v>76</v>
      </c>
      <c r="AN14" s="88">
        <f t="shared" si="29"/>
        <v>172</v>
      </c>
      <c r="AO14" s="89">
        <f t="shared" si="30"/>
        <v>96.62921348</v>
      </c>
      <c r="AP14" s="91">
        <v>7.0</v>
      </c>
      <c r="AQ14" s="91">
        <v>1.0</v>
      </c>
      <c r="AR14" s="91">
        <v>9.0</v>
      </c>
      <c r="AS14" s="89">
        <f t="shared" ref="AS14:AU14" si="156">AK14+AP14</f>
        <v>91</v>
      </c>
      <c r="AT14" s="89">
        <f t="shared" si="156"/>
        <v>13</v>
      </c>
      <c r="AU14" s="89">
        <f t="shared" si="156"/>
        <v>85</v>
      </c>
      <c r="AV14" s="75">
        <f t="shared" si="32"/>
        <v>189</v>
      </c>
      <c r="AW14" s="73">
        <f t="shared" si="33"/>
        <v>96.92307692</v>
      </c>
      <c r="AX14" s="91">
        <v>16.0</v>
      </c>
      <c r="AY14" s="91">
        <v>3.0</v>
      </c>
      <c r="AZ14" s="91">
        <v>18.0</v>
      </c>
      <c r="BA14" s="89">
        <f t="shared" ref="BA14:BC14" si="157">AS14+AX14</f>
        <v>107</v>
      </c>
      <c r="BB14" s="73">
        <f t="shared" si="157"/>
        <v>16</v>
      </c>
      <c r="BC14" s="73">
        <f t="shared" si="157"/>
        <v>103</v>
      </c>
      <c r="BD14" s="75">
        <f t="shared" si="35"/>
        <v>226</v>
      </c>
      <c r="BE14" s="73">
        <f t="shared" si="36"/>
        <v>96.58119658</v>
      </c>
      <c r="BF14" s="77">
        <v>19.0</v>
      </c>
      <c r="BG14" s="77">
        <v>5.0</v>
      </c>
      <c r="BH14" s="77">
        <v>11.0</v>
      </c>
      <c r="BI14" s="77">
        <f t="shared" ref="BI14:BK14" si="158">BA14+BF14</f>
        <v>126</v>
      </c>
      <c r="BJ14" s="77">
        <f t="shared" si="158"/>
        <v>21</v>
      </c>
      <c r="BK14" s="77">
        <f t="shared" si="158"/>
        <v>114</v>
      </c>
      <c r="BL14" s="77">
        <f t="shared" si="38"/>
        <v>261</v>
      </c>
      <c r="BM14" s="76">
        <f t="shared" si="39"/>
        <v>94.56521739</v>
      </c>
      <c r="BN14" s="92">
        <v>18.0</v>
      </c>
      <c r="BO14" s="92">
        <v>2.0</v>
      </c>
      <c r="BP14" s="92">
        <v>9.0</v>
      </c>
      <c r="BQ14" s="84">
        <f t="shared" ref="BQ14:BS14" si="159">BI14+BN14</f>
        <v>144</v>
      </c>
      <c r="BR14" s="84">
        <f t="shared" si="159"/>
        <v>23</v>
      </c>
      <c r="BS14" s="84">
        <f t="shared" si="159"/>
        <v>123</v>
      </c>
      <c r="BT14" s="77">
        <f t="shared" si="41"/>
        <v>290</v>
      </c>
      <c r="BU14" s="84">
        <f t="shared" si="68"/>
        <v>93.5483871</v>
      </c>
      <c r="BV14" s="92">
        <v>35.0</v>
      </c>
      <c r="BW14" s="92">
        <v>2.0</v>
      </c>
      <c r="BX14" s="92">
        <v>8.0</v>
      </c>
      <c r="BY14" s="84">
        <f t="shared" ref="BY14:CA14" si="160">BQ14+BV14</f>
        <v>179</v>
      </c>
      <c r="BZ14" s="84">
        <f t="shared" si="160"/>
        <v>25</v>
      </c>
      <c r="CA14" s="84">
        <f t="shared" si="160"/>
        <v>131</v>
      </c>
      <c r="CB14" s="77">
        <f t="shared" si="43"/>
        <v>335</v>
      </c>
      <c r="CC14" s="84">
        <f t="shared" si="44"/>
        <v>93.83753501</v>
      </c>
      <c r="CD14" s="93">
        <v>8.0</v>
      </c>
      <c r="CE14" s="93">
        <v>6.0</v>
      </c>
      <c r="CF14" s="93">
        <v>14.0</v>
      </c>
      <c r="CG14" s="94">
        <v>187.0</v>
      </c>
      <c r="CH14" s="94">
        <v>31.0</v>
      </c>
      <c r="CI14" s="94">
        <v>145.0</v>
      </c>
      <c r="CJ14" s="81">
        <v>363.0</v>
      </c>
      <c r="CK14" s="80">
        <v>94.0</v>
      </c>
      <c r="CL14" s="81">
        <v>23.0</v>
      </c>
      <c r="CM14" s="81">
        <v>5.0</v>
      </c>
      <c r="CN14" s="81">
        <v>10.0</v>
      </c>
      <c r="CO14" s="81">
        <f t="shared" ref="CO14:CQ14" si="161">CG14+CL14</f>
        <v>210</v>
      </c>
      <c r="CP14" s="81">
        <f t="shared" si="161"/>
        <v>36</v>
      </c>
      <c r="CQ14" s="81">
        <f t="shared" si="161"/>
        <v>155</v>
      </c>
      <c r="CR14" s="84">
        <f t="shared" si="46"/>
        <v>401</v>
      </c>
      <c r="CS14" s="76">
        <f t="shared" si="47"/>
        <v>93.47319347</v>
      </c>
      <c r="CT14" s="92">
        <v>18.0</v>
      </c>
      <c r="CU14" s="92">
        <v>3.0</v>
      </c>
      <c r="CV14" s="92">
        <v>6.0</v>
      </c>
      <c r="CW14" s="81">
        <f t="shared" ref="CW14:CY14" si="162">CO14+CT14</f>
        <v>228</v>
      </c>
      <c r="CX14" s="81">
        <f t="shared" si="162"/>
        <v>39</v>
      </c>
      <c r="CY14" s="81">
        <f t="shared" si="162"/>
        <v>161</v>
      </c>
      <c r="CZ14" s="84">
        <f t="shared" si="49"/>
        <v>428</v>
      </c>
      <c r="DA14" s="76">
        <f t="shared" si="50"/>
        <v>93.85964912</v>
      </c>
      <c r="DB14" s="95">
        <v>12.0</v>
      </c>
      <c r="DC14" s="95">
        <v>5.0</v>
      </c>
      <c r="DD14" s="95">
        <v>9.0</v>
      </c>
      <c r="DE14" s="96">
        <f t="shared" ref="DE14:DG14" si="163">CW14+DB14</f>
        <v>240</v>
      </c>
      <c r="DF14" s="96">
        <f t="shared" si="163"/>
        <v>44</v>
      </c>
      <c r="DG14" s="96">
        <f t="shared" si="163"/>
        <v>170</v>
      </c>
      <c r="DH14" s="97">
        <f t="shared" si="52"/>
        <v>454</v>
      </c>
      <c r="DI14" s="76">
        <f t="shared" si="53"/>
        <v>93.60824742</v>
      </c>
      <c r="DJ14" s="95">
        <v>18.0</v>
      </c>
      <c r="DK14" s="95">
        <v>6.0</v>
      </c>
      <c r="DL14" s="82">
        <v>13.0</v>
      </c>
      <c r="DM14" s="81">
        <f t="shared" ref="DM14:DO14" si="164">DE14+DJ14</f>
        <v>258</v>
      </c>
      <c r="DN14" s="81">
        <f t="shared" si="164"/>
        <v>50</v>
      </c>
      <c r="DO14" s="81">
        <f t="shared" si="164"/>
        <v>183</v>
      </c>
      <c r="DP14" s="84">
        <f t="shared" si="55"/>
        <v>491</v>
      </c>
      <c r="DQ14" s="85">
        <f t="shared" si="56"/>
        <v>94.16058394</v>
      </c>
      <c r="DR14" s="85">
        <f t="shared" si="57"/>
        <v>233</v>
      </c>
      <c r="DS14" s="85">
        <f t="shared" si="58"/>
        <v>93.57429719</v>
      </c>
      <c r="DT14" s="85">
        <f t="shared" si="59"/>
        <v>93.88145315</v>
      </c>
    </row>
    <row r="15" ht="15.75" customHeight="1">
      <c r="A15" s="35">
        <v>10.0</v>
      </c>
      <c r="B15" s="36" t="s">
        <v>32</v>
      </c>
      <c r="C15" s="86">
        <v>10.0</v>
      </c>
      <c r="D15" s="86">
        <v>0.0</v>
      </c>
      <c r="E15" s="86">
        <v>20.0</v>
      </c>
      <c r="F15" s="86">
        <f t="shared" si="14"/>
        <v>10</v>
      </c>
      <c r="G15" s="86">
        <f t="shared" si="15"/>
        <v>20</v>
      </c>
      <c r="H15" s="86">
        <f t="shared" si="16"/>
        <v>100</v>
      </c>
      <c r="I15" s="86">
        <f t="shared" si="17"/>
        <v>100</v>
      </c>
      <c r="J15" s="86">
        <v>7.0</v>
      </c>
      <c r="K15" s="86">
        <v>1.0</v>
      </c>
      <c r="L15" s="86">
        <v>22.0</v>
      </c>
      <c r="M15" s="87">
        <f t="shared" ref="M15:N15" si="165">C15+J15</f>
        <v>17</v>
      </c>
      <c r="N15" s="87">
        <f t="shared" si="165"/>
        <v>1</v>
      </c>
      <c r="O15" s="87">
        <f t="shared" si="19"/>
        <v>42</v>
      </c>
      <c r="P15" s="87">
        <f t="shared" si="20"/>
        <v>60</v>
      </c>
      <c r="Q15" s="87">
        <f t="shared" si="21"/>
        <v>100</v>
      </c>
      <c r="R15" s="88">
        <v>13.0</v>
      </c>
      <c r="S15" s="88">
        <v>5.0</v>
      </c>
      <c r="T15" s="88">
        <v>14.0</v>
      </c>
      <c r="U15" s="88">
        <f t="shared" ref="U15:W15" si="166">M15+R15</f>
        <v>30</v>
      </c>
      <c r="V15" s="88">
        <f t="shared" si="166"/>
        <v>6</v>
      </c>
      <c r="W15" s="88">
        <f t="shared" si="166"/>
        <v>56</v>
      </c>
      <c r="X15" s="88">
        <f t="shared" si="23"/>
        <v>92</v>
      </c>
      <c r="Y15" s="89">
        <f t="shared" si="24"/>
        <v>97.87234043</v>
      </c>
      <c r="Z15" s="90">
        <v>34.0</v>
      </c>
      <c r="AA15" s="90">
        <v>2.0</v>
      </c>
      <c r="AB15" s="90">
        <v>10.0</v>
      </c>
      <c r="AC15" s="88">
        <f t="shared" ref="AC15:AE15" si="167">U15+Z15</f>
        <v>64</v>
      </c>
      <c r="AD15" s="88">
        <f t="shared" si="167"/>
        <v>8</v>
      </c>
      <c r="AE15" s="88">
        <f t="shared" si="167"/>
        <v>66</v>
      </c>
      <c r="AF15" s="88">
        <f t="shared" si="26"/>
        <v>138</v>
      </c>
      <c r="AG15" s="89">
        <f t="shared" si="27"/>
        <v>98.57142857</v>
      </c>
      <c r="AH15" s="90">
        <v>19.0</v>
      </c>
      <c r="AI15" s="90">
        <v>5.0</v>
      </c>
      <c r="AJ15" s="90">
        <v>13.0</v>
      </c>
      <c r="AK15" s="88">
        <f t="shared" ref="AK15:AM15" si="168">AC15+AH15</f>
        <v>83</v>
      </c>
      <c r="AL15" s="88">
        <f t="shared" si="168"/>
        <v>13</v>
      </c>
      <c r="AM15" s="88">
        <f t="shared" si="168"/>
        <v>79</v>
      </c>
      <c r="AN15" s="88">
        <f t="shared" si="29"/>
        <v>175</v>
      </c>
      <c r="AO15" s="89">
        <f t="shared" si="30"/>
        <v>98.31460674</v>
      </c>
      <c r="AP15" s="91">
        <v>0.0</v>
      </c>
      <c r="AQ15" s="91">
        <v>0.0</v>
      </c>
      <c r="AR15" s="91">
        <v>0.0</v>
      </c>
      <c r="AS15" s="89">
        <f t="shared" ref="AS15:AU15" si="169">AK15+AP15</f>
        <v>83</v>
      </c>
      <c r="AT15" s="89">
        <f t="shared" si="169"/>
        <v>13</v>
      </c>
      <c r="AU15" s="89">
        <f t="shared" si="169"/>
        <v>79</v>
      </c>
      <c r="AV15" s="75">
        <f t="shared" si="32"/>
        <v>175</v>
      </c>
      <c r="AW15" s="73">
        <f t="shared" si="33"/>
        <v>89.74358974</v>
      </c>
      <c r="AX15" s="91">
        <v>14.0</v>
      </c>
      <c r="AY15" s="91">
        <v>3.0</v>
      </c>
      <c r="AZ15" s="91">
        <v>15.0</v>
      </c>
      <c r="BA15" s="89">
        <f t="shared" ref="BA15:BC15" si="170">AS15+AX15</f>
        <v>97</v>
      </c>
      <c r="BB15" s="73">
        <f t="shared" si="170"/>
        <v>16</v>
      </c>
      <c r="BC15" s="73">
        <f t="shared" si="170"/>
        <v>94</v>
      </c>
      <c r="BD15" s="75">
        <f t="shared" si="35"/>
        <v>207</v>
      </c>
      <c r="BE15" s="73">
        <f t="shared" si="36"/>
        <v>88.46153846</v>
      </c>
      <c r="BF15" s="77">
        <v>17.0</v>
      </c>
      <c r="BG15" s="77">
        <v>3.0</v>
      </c>
      <c r="BH15" s="77">
        <v>14.0</v>
      </c>
      <c r="BI15" s="77">
        <f t="shared" ref="BI15:BK15" si="171">BA15+BF15</f>
        <v>114</v>
      </c>
      <c r="BJ15" s="77">
        <f t="shared" si="171"/>
        <v>19</v>
      </c>
      <c r="BK15" s="77">
        <f t="shared" si="171"/>
        <v>108</v>
      </c>
      <c r="BL15" s="77">
        <f t="shared" si="38"/>
        <v>241</v>
      </c>
      <c r="BM15" s="76">
        <f t="shared" si="39"/>
        <v>87.31884058</v>
      </c>
      <c r="BN15" s="92">
        <v>23.0</v>
      </c>
      <c r="BO15" s="92">
        <v>2.0</v>
      </c>
      <c r="BP15" s="92">
        <v>9.0</v>
      </c>
      <c r="BQ15" s="84">
        <f t="shared" ref="BQ15:BS15" si="172">BI15+BN15</f>
        <v>137</v>
      </c>
      <c r="BR15" s="84">
        <f t="shared" si="172"/>
        <v>21</v>
      </c>
      <c r="BS15" s="84">
        <f t="shared" si="172"/>
        <v>117</v>
      </c>
      <c r="BT15" s="77">
        <f t="shared" si="41"/>
        <v>275</v>
      </c>
      <c r="BU15" s="84">
        <f t="shared" si="68"/>
        <v>88.70967742</v>
      </c>
      <c r="BV15" s="92">
        <v>37.0</v>
      </c>
      <c r="BW15" s="92">
        <v>2.0</v>
      </c>
      <c r="BX15" s="92">
        <v>8.0</v>
      </c>
      <c r="BY15" s="84">
        <f t="shared" ref="BY15:CA15" si="173">BQ15+BV15</f>
        <v>174</v>
      </c>
      <c r="BZ15" s="84">
        <f t="shared" si="173"/>
        <v>23</v>
      </c>
      <c r="CA15" s="84">
        <f t="shared" si="173"/>
        <v>125</v>
      </c>
      <c r="CB15" s="77">
        <f t="shared" si="43"/>
        <v>322</v>
      </c>
      <c r="CC15" s="84">
        <f t="shared" si="44"/>
        <v>90.19607843</v>
      </c>
      <c r="CD15" s="93">
        <v>9.0</v>
      </c>
      <c r="CE15" s="93">
        <v>6.0</v>
      </c>
      <c r="CF15" s="93">
        <v>16.0</v>
      </c>
      <c r="CG15" s="94">
        <v>183.0</v>
      </c>
      <c r="CH15" s="94">
        <v>29.0</v>
      </c>
      <c r="CI15" s="94">
        <v>141.0</v>
      </c>
      <c r="CJ15" s="81">
        <v>353.0</v>
      </c>
      <c r="CK15" s="80">
        <v>91.0</v>
      </c>
      <c r="CL15" s="81">
        <v>23.0</v>
      </c>
      <c r="CM15" s="81">
        <v>6.0</v>
      </c>
      <c r="CN15" s="81">
        <v>11.0</v>
      </c>
      <c r="CO15" s="81">
        <f t="shared" ref="CO15:CQ15" si="174">CG15+CL15</f>
        <v>206</v>
      </c>
      <c r="CP15" s="81">
        <f t="shared" si="174"/>
        <v>35</v>
      </c>
      <c r="CQ15" s="81">
        <f t="shared" si="174"/>
        <v>152</v>
      </c>
      <c r="CR15" s="84">
        <f t="shared" si="46"/>
        <v>393</v>
      </c>
      <c r="CS15" s="76">
        <f t="shared" si="47"/>
        <v>91.60839161</v>
      </c>
      <c r="CT15" s="92">
        <v>15.0</v>
      </c>
      <c r="CU15" s="92">
        <v>3.0</v>
      </c>
      <c r="CV15" s="92">
        <v>6.0</v>
      </c>
      <c r="CW15" s="81">
        <f t="shared" ref="CW15:CY15" si="175">CO15+CT15</f>
        <v>221</v>
      </c>
      <c r="CX15" s="81">
        <f t="shared" si="175"/>
        <v>38</v>
      </c>
      <c r="CY15" s="81">
        <f t="shared" si="175"/>
        <v>158</v>
      </c>
      <c r="CZ15" s="84">
        <f t="shared" si="49"/>
        <v>417</v>
      </c>
      <c r="DA15" s="76">
        <f t="shared" si="50"/>
        <v>91.44736842</v>
      </c>
      <c r="DB15" s="95">
        <v>11.0</v>
      </c>
      <c r="DC15" s="95">
        <v>5.0</v>
      </c>
      <c r="DD15" s="95">
        <v>9.0</v>
      </c>
      <c r="DE15" s="96">
        <f t="shared" ref="DE15:DG15" si="176">CW15+DB15</f>
        <v>232</v>
      </c>
      <c r="DF15" s="96">
        <f t="shared" si="176"/>
        <v>43</v>
      </c>
      <c r="DG15" s="96">
        <f t="shared" si="176"/>
        <v>167</v>
      </c>
      <c r="DH15" s="97">
        <f t="shared" si="52"/>
        <v>442</v>
      </c>
      <c r="DI15" s="76">
        <f t="shared" si="53"/>
        <v>91.13402062</v>
      </c>
      <c r="DJ15" s="95">
        <v>17.0</v>
      </c>
      <c r="DK15" s="95">
        <v>7.0</v>
      </c>
      <c r="DL15" s="82">
        <v>13.0</v>
      </c>
      <c r="DM15" s="81">
        <f t="shared" ref="DM15:DO15" si="177">DE15+DJ15</f>
        <v>249</v>
      </c>
      <c r="DN15" s="81">
        <f t="shared" si="177"/>
        <v>50</v>
      </c>
      <c r="DO15" s="81">
        <f t="shared" si="177"/>
        <v>180</v>
      </c>
      <c r="DP15" s="84">
        <f t="shared" si="55"/>
        <v>479</v>
      </c>
      <c r="DQ15" s="85">
        <f t="shared" si="56"/>
        <v>90.87591241</v>
      </c>
      <c r="DR15" s="85">
        <f t="shared" si="57"/>
        <v>230</v>
      </c>
      <c r="DS15" s="85">
        <f t="shared" si="58"/>
        <v>92.36947791</v>
      </c>
      <c r="DT15" s="85">
        <f t="shared" si="59"/>
        <v>91.58699809</v>
      </c>
    </row>
    <row r="16" ht="15.75" customHeight="1">
      <c r="A16" s="35">
        <v>11.0</v>
      </c>
      <c r="B16" s="36" t="s">
        <v>33</v>
      </c>
      <c r="C16" s="86">
        <v>10.0</v>
      </c>
      <c r="D16" s="86">
        <v>0.0</v>
      </c>
      <c r="E16" s="86">
        <v>20.0</v>
      </c>
      <c r="F16" s="86">
        <f t="shared" si="14"/>
        <v>10</v>
      </c>
      <c r="G16" s="86">
        <f t="shared" si="15"/>
        <v>20</v>
      </c>
      <c r="H16" s="86">
        <f t="shared" si="16"/>
        <v>100</v>
      </c>
      <c r="I16" s="86">
        <f t="shared" si="17"/>
        <v>100</v>
      </c>
      <c r="J16" s="86">
        <v>7.0</v>
      </c>
      <c r="K16" s="86">
        <v>1.0</v>
      </c>
      <c r="L16" s="86">
        <v>22.0</v>
      </c>
      <c r="M16" s="87">
        <f t="shared" ref="M16:N16" si="178">C16+J16</f>
        <v>17</v>
      </c>
      <c r="N16" s="87">
        <f t="shared" si="178"/>
        <v>1</v>
      </c>
      <c r="O16" s="87">
        <f t="shared" si="19"/>
        <v>42</v>
      </c>
      <c r="P16" s="87">
        <f t="shared" si="20"/>
        <v>60</v>
      </c>
      <c r="Q16" s="87">
        <f t="shared" si="21"/>
        <v>100</v>
      </c>
      <c r="R16" s="88">
        <v>15.0</v>
      </c>
      <c r="S16" s="88">
        <v>5.0</v>
      </c>
      <c r="T16" s="88">
        <v>14.0</v>
      </c>
      <c r="U16" s="88">
        <f t="shared" ref="U16:W16" si="179">M16+R16</f>
        <v>32</v>
      </c>
      <c r="V16" s="88">
        <f t="shared" si="179"/>
        <v>6</v>
      </c>
      <c r="W16" s="88">
        <f t="shared" si="179"/>
        <v>56</v>
      </c>
      <c r="X16" s="88">
        <f t="shared" si="23"/>
        <v>94</v>
      </c>
      <c r="Y16" s="89">
        <f t="shared" si="24"/>
        <v>100</v>
      </c>
      <c r="Z16" s="90">
        <v>30.0</v>
      </c>
      <c r="AA16" s="90">
        <v>2.0</v>
      </c>
      <c r="AB16" s="90">
        <v>10.0</v>
      </c>
      <c r="AC16" s="88">
        <f t="shared" ref="AC16:AE16" si="180">U16+Z16</f>
        <v>62</v>
      </c>
      <c r="AD16" s="88">
        <f t="shared" si="180"/>
        <v>8</v>
      </c>
      <c r="AE16" s="88">
        <f t="shared" si="180"/>
        <v>66</v>
      </c>
      <c r="AF16" s="88">
        <f t="shared" si="26"/>
        <v>136</v>
      </c>
      <c r="AG16" s="89">
        <f t="shared" si="27"/>
        <v>97.14285714</v>
      </c>
      <c r="AH16" s="90">
        <v>18.0</v>
      </c>
      <c r="AI16" s="90">
        <v>3.0</v>
      </c>
      <c r="AJ16" s="90">
        <v>13.0</v>
      </c>
      <c r="AK16" s="88">
        <f t="shared" ref="AK16:AM16" si="181">AC16+AH16</f>
        <v>80</v>
      </c>
      <c r="AL16" s="88">
        <f t="shared" si="181"/>
        <v>11</v>
      </c>
      <c r="AM16" s="88">
        <f t="shared" si="181"/>
        <v>79</v>
      </c>
      <c r="AN16" s="88">
        <f t="shared" si="29"/>
        <v>170</v>
      </c>
      <c r="AO16" s="89">
        <f t="shared" si="30"/>
        <v>95.50561798</v>
      </c>
      <c r="AP16" s="91">
        <v>5.0</v>
      </c>
      <c r="AQ16" s="91">
        <v>0.0</v>
      </c>
      <c r="AR16" s="91">
        <v>5.0</v>
      </c>
      <c r="AS16" s="89">
        <f t="shared" ref="AS16:AU16" si="182">AK16+AP16</f>
        <v>85</v>
      </c>
      <c r="AT16" s="89">
        <f t="shared" si="182"/>
        <v>11</v>
      </c>
      <c r="AU16" s="89">
        <f t="shared" si="182"/>
        <v>84</v>
      </c>
      <c r="AV16" s="75">
        <f t="shared" si="32"/>
        <v>180</v>
      </c>
      <c r="AW16" s="73">
        <f t="shared" si="33"/>
        <v>92.30769231</v>
      </c>
      <c r="AX16" s="91">
        <v>10.0</v>
      </c>
      <c r="AY16" s="91">
        <v>3.0</v>
      </c>
      <c r="AZ16" s="91">
        <v>18.0</v>
      </c>
      <c r="BA16" s="89">
        <f t="shared" ref="BA16:BC16" si="183">AS16+AX16</f>
        <v>95</v>
      </c>
      <c r="BB16" s="73">
        <f t="shared" si="183"/>
        <v>14</v>
      </c>
      <c r="BC16" s="73">
        <f t="shared" si="183"/>
        <v>102</v>
      </c>
      <c r="BD16" s="75">
        <f t="shared" si="35"/>
        <v>211</v>
      </c>
      <c r="BE16" s="73">
        <f t="shared" si="36"/>
        <v>90.17094017</v>
      </c>
      <c r="BF16" s="77">
        <v>13.0</v>
      </c>
      <c r="BG16" s="77">
        <v>2.0</v>
      </c>
      <c r="BH16" s="77">
        <v>14.0</v>
      </c>
      <c r="BI16" s="77">
        <f t="shared" ref="BI16:BK16" si="184">BA16+BF16</f>
        <v>108</v>
      </c>
      <c r="BJ16" s="77">
        <f t="shared" si="184"/>
        <v>16</v>
      </c>
      <c r="BK16" s="77">
        <f t="shared" si="184"/>
        <v>116</v>
      </c>
      <c r="BL16" s="77">
        <f t="shared" si="38"/>
        <v>240</v>
      </c>
      <c r="BM16" s="76">
        <f t="shared" si="39"/>
        <v>86.95652174</v>
      </c>
      <c r="BN16" s="92">
        <v>16.0</v>
      </c>
      <c r="BO16" s="92">
        <v>2.0</v>
      </c>
      <c r="BP16" s="92">
        <v>4.0</v>
      </c>
      <c r="BQ16" s="84">
        <f t="shared" ref="BQ16:BS16" si="185">BI16+BN16</f>
        <v>124</v>
      </c>
      <c r="BR16" s="84">
        <f t="shared" si="185"/>
        <v>18</v>
      </c>
      <c r="BS16" s="84">
        <f t="shared" si="185"/>
        <v>120</v>
      </c>
      <c r="BT16" s="77">
        <f t="shared" si="41"/>
        <v>262</v>
      </c>
      <c r="BU16" s="84">
        <f t="shared" si="68"/>
        <v>84.51612903</v>
      </c>
      <c r="BV16" s="92">
        <v>24.0</v>
      </c>
      <c r="BW16" s="92">
        <v>2.0</v>
      </c>
      <c r="BX16" s="92">
        <v>8.0</v>
      </c>
      <c r="BY16" s="84">
        <f t="shared" ref="BY16:CA16" si="186">BQ16+BV16</f>
        <v>148</v>
      </c>
      <c r="BZ16" s="84">
        <f t="shared" si="186"/>
        <v>20</v>
      </c>
      <c r="CA16" s="84">
        <f t="shared" si="186"/>
        <v>128</v>
      </c>
      <c r="CB16" s="77">
        <f t="shared" si="43"/>
        <v>296</v>
      </c>
      <c r="CC16" s="84">
        <f t="shared" si="44"/>
        <v>82.91316527</v>
      </c>
      <c r="CD16" s="93">
        <v>9.0</v>
      </c>
      <c r="CE16" s="93">
        <v>6.0</v>
      </c>
      <c r="CF16" s="93">
        <v>16.0</v>
      </c>
      <c r="CG16" s="94">
        <v>157.0</v>
      </c>
      <c r="CH16" s="94">
        <v>26.0</v>
      </c>
      <c r="CI16" s="94">
        <v>144.0</v>
      </c>
      <c r="CJ16" s="81">
        <v>327.0</v>
      </c>
      <c r="CK16" s="80">
        <v>84.0</v>
      </c>
      <c r="CL16" s="81">
        <v>20.0</v>
      </c>
      <c r="CM16" s="81">
        <v>6.0</v>
      </c>
      <c r="CN16" s="81">
        <v>11.0</v>
      </c>
      <c r="CO16" s="81">
        <f t="shared" ref="CO16:CQ16" si="187">CG16+CL16</f>
        <v>177</v>
      </c>
      <c r="CP16" s="81">
        <f t="shared" si="187"/>
        <v>32</v>
      </c>
      <c r="CQ16" s="81">
        <f t="shared" si="187"/>
        <v>155</v>
      </c>
      <c r="CR16" s="84">
        <f t="shared" si="46"/>
        <v>364</v>
      </c>
      <c r="CS16" s="76">
        <f t="shared" si="47"/>
        <v>84.84848485</v>
      </c>
      <c r="CT16" s="92">
        <v>18.0</v>
      </c>
      <c r="CU16" s="92">
        <v>3.0</v>
      </c>
      <c r="CV16" s="92">
        <v>6.0</v>
      </c>
      <c r="CW16" s="81">
        <f t="shared" ref="CW16:CY16" si="188">CO16+CT16</f>
        <v>195</v>
      </c>
      <c r="CX16" s="81">
        <f t="shared" si="188"/>
        <v>35</v>
      </c>
      <c r="CY16" s="81">
        <f t="shared" si="188"/>
        <v>161</v>
      </c>
      <c r="CZ16" s="84">
        <f t="shared" si="49"/>
        <v>391</v>
      </c>
      <c r="DA16" s="76">
        <f t="shared" si="50"/>
        <v>85.74561404</v>
      </c>
      <c r="DB16" s="95">
        <v>12.0</v>
      </c>
      <c r="DC16" s="95">
        <v>6.0</v>
      </c>
      <c r="DD16" s="95">
        <v>9.0</v>
      </c>
      <c r="DE16" s="96">
        <f t="shared" ref="DE16:DG16" si="189">CW16+DB16</f>
        <v>207</v>
      </c>
      <c r="DF16" s="96">
        <f t="shared" si="189"/>
        <v>41</v>
      </c>
      <c r="DG16" s="96">
        <f t="shared" si="189"/>
        <v>170</v>
      </c>
      <c r="DH16" s="97">
        <f t="shared" si="52"/>
        <v>418</v>
      </c>
      <c r="DI16" s="76">
        <f t="shared" si="53"/>
        <v>86.18556701</v>
      </c>
      <c r="DJ16" s="95">
        <v>13.0</v>
      </c>
      <c r="DK16" s="95">
        <v>6.0</v>
      </c>
      <c r="DL16" s="82">
        <v>13.0</v>
      </c>
      <c r="DM16" s="81">
        <f t="shared" ref="DM16:DO16" si="190">DE16+DJ16</f>
        <v>220</v>
      </c>
      <c r="DN16" s="81">
        <f t="shared" si="190"/>
        <v>47</v>
      </c>
      <c r="DO16" s="81">
        <f t="shared" si="190"/>
        <v>183</v>
      </c>
      <c r="DP16" s="84">
        <f t="shared" si="55"/>
        <v>450</v>
      </c>
      <c r="DQ16" s="85">
        <f t="shared" si="56"/>
        <v>80.2919708</v>
      </c>
      <c r="DR16" s="85">
        <f t="shared" si="57"/>
        <v>230</v>
      </c>
      <c r="DS16" s="85">
        <f t="shared" si="58"/>
        <v>92.36947791</v>
      </c>
      <c r="DT16" s="85">
        <f t="shared" si="59"/>
        <v>86.04206501</v>
      </c>
    </row>
    <row r="17" ht="15.75" customHeight="1">
      <c r="A17" s="35">
        <v>12.0</v>
      </c>
      <c r="B17" s="36" t="s">
        <v>34</v>
      </c>
      <c r="C17" s="86">
        <v>10.0</v>
      </c>
      <c r="D17" s="86">
        <v>0.0</v>
      </c>
      <c r="E17" s="86">
        <v>16.0</v>
      </c>
      <c r="F17" s="86">
        <f t="shared" si="14"/>
        <v>10</v>
      </c>
      <c r="G17" s="86">
        <f t="shared" si="15"/>
        <v>16</v>
      </c>
      <c r="H17" s="86">
        <f t="shared" si="16"/>
        <v>100</v>
      </c>
      <c r="I17" s="86">
        <f t="shared" si="17"/>
        <v>80</v>
      </c>
      <c r="J17" s="86">
        <v>6.0</v>
      </c>
      <c r="K17" s="86">
        <v>0.0</v>
      </c>
      <c r="L17" s="86">
        <v>22.0</v>
      </c>
      <c r="M17" s="87">
        <f t="shared" ref="M17:N17" si="191">C17+J17</f>
        <v>16</v>
      </c>
      <c r="N17" s="87">
        <f t="shared" si="191"/>
        <v>0</v>
      </c>
      <c r="O17" s="87">
        <f t="shared" si="19"/>
        <v>38</v>
      </c>
      <c r="P17" s="87">
        <f t="shared" si="20"/>
        <v>54</v>
      </c>
      <c r="Q17" s="87">
        <f t="shared" si="21"/>
        <v>90</v>
      </c>
      <c r="R17" s="88">
        <v>15.0</v>
      </c>
      <c r="S17" s="88">
        <v>4.0</v>
      </c>
      <c r="T17" s="88">
        <v>14.0</v>
      </c>
      <c r="U17" s="88">
        <f t="shared" ref="U17:W17" si="192">M17+R17</f>
        <v>31</v>
      </c>
      <c r="V17" s="88">
        <f t="shared" si="192"/>
        <v>4</v>
      </c>
      <c r="W17" s="88">
        <f t="shared" si="192"/>
        <v>52</v>
      </c>
      <c r="X17" s="88">
        <f t="shared" si="23"/>
        <v>87</v>
      </c>
      <c r="Y17" s="89">
        <f t="shared" si="24"/>
        <v>92.55319149</v>
      </c>
      <c r="Z17" s="90">
        <v>34.0</v>
      </c>
      <c r="AA17" s="90">
        <v>2.0</v>
      </c>
      <c r="AB17" s="90">
        <v>7.0</v>
      </c>
      <c r="AC17" s="88">
        <f t="shared" ref="AC17:AE17" si="193">U17+Z17</f>
        <v>65</v>
      </c>
      <c r="AD17" s="88">
        <f t="shared" si="193"/>
        <v>6</v>
      </c>
      <c r="AE17" s="88">
        <f t="shared" si="193"/>
        <v>59</v>
      </c>
      <c r="AF17" s="88">
        <f t="shared" si="26"/>
        <v>130</v>
      </c>
      <c r="AG17" s="89">
        <f t="shared" si="27"/>
        <v>92.85714286</v>
      </c>
      <c r="AH17" s="90">
        <v>17.0</v>
      </c>
      <c r="AI17" s="90">
        <v>5.0</v>
      </c>
      <c r="AJ17" s="90">
        <v>11.0</v>
      </c>
      <c r="AK17" s="88">
        <f t="shared" ref="AK17:AM17" si="194">AC17+AH17</f>
        <v>82</v>
      </c>
      <c r="AL17" s="88">
        <f t="shared" si="194"/>
        <v>11</v>
      </c>
      <c r="AM17" s="88">
        <f t="shared" si="194"/>
        <v>70</v>
      </c>
      <c r="AN17" s="88">
        <f t="shared" si="29"/>
        <v>163</v>
      </c>
      <c r="AO17" s="89">
        <f t="shared" si="30"/>
        <v>91.57303371</v>
      </c>
      <c r="AP17" s="91">
        <v>4.0</v>
      </c>
      <c r="AQ17" s="91">
        <v>1.0</v>
      </c>
      <c r="AR17" s="91">
        <v>4.0</v>
      </c>
      <c r="AS17" s="89">
        <f t="shared" ref="AS17:AU17" si="195">AK17+AP17</f>
        <v>86</v>
      </c>
      <c r="AT17" s="89">
        <f t="shared" si="195"/>
        <v>12</v>
      </c>
      <c r="AU17" s="89">
        <f t="shared" si="195"/>
        <v>74</v>
      </c>
      <c r="AV17" s="75">
        <f t="shared" si="32"/>
        <v>172</v>
      </c>
      <c r="AW17" s="73">
        <f t="shared" si="33"/>
        <v>88.20512821</v>
      </c>
      <c r="AX17" s="91">
        <v>17.0</v>
      </c>
      <c r="AY17" s="91">
        <v>1.0</v>
      </c>
      <c r="AZ17" s="91">
        <v>18.0</v>
      </c>
      <c r="BA17" s="89">
        <f t="shared" ref="BA17:BC17" si="196">AS17+AX17</f>
        <v>103</v>
      </c>
      <c r="BB17" s="73">
        <f t="shared" si="196"/>
        <v>13</v>
      </c>
      <c r="BC17" s="73">
        <f t="shared" si="196"/>
        <v>92</v>
      </c>
      <c r="BD17" s="75">
        <f t="shared" si="35"/>
        <v>208</v>
      </c>
      <c r="BE17" s="73">
        <f t="shared" si="36"/>
        <v>88.88888889</v>
      </c>
      <c r="BF17" s="77">
        <v>22.0</v>
      </c>
      <c r="BG17" s="77">
        <v>4.0</v>
      </c>
      <c r="BH17" s="77">
        <v>15.0</v>
      </c>
      <c r="BI17" s="77">
        <f t="shared" ref="BI17:BK17" si="197">BA17+BF17</f>
        <v>125</v>
      </c>
      <c r="BJ17" s="77">
        <f t="shared" si="197"/>
        <v>17</v>
      </c>
      <c r="BK17" s="77">
        <f t="shared" si="197"/>
        <v>107</v>
      </c>
      <c r="BL17" s="77">
        <f t="shared" si="38"/>
        <v>249</v>
      </c>
      <c r="BM17" s="76">
        <f t="shared" si="39"/>
        <v>90.2173913</v>
      </c>
      <c r="BN17" s="92">
        <v>17.0</v>
      </c>
      <c r="BO17" s="92">
        <v>1.0</v>
      </c>
      <c r="BP17" s="92">
        <v>3.0</v>
      </c>
      <c r="BQ17" s="84">
        <f t="shared" ref="BQ17:BS17" si="198">BI17+BN17</f>
        <v>142</v>
      </c>
      <c r="BR17" s="84">
        <f t="shared" si="198"/>
        <v>18</v>
      </c>
      <c r="BS17" s="84">
        <f t="shared" si="198"/>
        <v>110</v>
      </c>
      <c r="BT17" s="77">
        <f t="shared" si="41"/>
        <v>270</v>
      </c>
      <c r="BU17" s="84">
        <f t="shared" si="68"/>
        <v>87.09677419</v>
      </c>
      <c r="BV17" s="92">
        <v>32.0</v>
      </c>
      <c r="BW17" s="92">
        <v>2.0</v>
      </c>
      <c r="BX17" s="92">
        <v>8.0</v>
      </c>
      <c r="BY17" s="84">
        <f t="shared" ref="BY17:CA17" si="199">BQ17+BV17</f>
        <v>174</v>
      </c>
      <c r="BZ17" s="84">
        <f t="shared" si="199"/>
        <v>20</v>
      </c>
      <c r="CA17" s="84">
        <f t="shared" si="199"/>
        <v>118</v>
      </c>
      <c r="CB17" s="77">
        <f t="shared" si="43"/>
        <v>312</v>
      </c>
      <c r="CC17" s="84">
        <f t="shared" si="44"/>
        <v>87.39495798</v>
      </c>
      <c r="CD17" s="93">
        <v>8.0</v>
      </c>
      <c r="CE17" s="93">
        <v>6.0</v>
      </c>
      <c r="CF17" s="93">
        <v>14.0</v>
      </c>
      <c r="CG17" s="94">
        <v>182.0</v>
      </c>
      <c r="CH17" s="94">
        <v>26.0</v>
      </c>
      <c r="CI17" s="94">
        <v>132.0</v>
      </c>
      <c r="CJ17" s="81">
        <v>340.0</v>
      </c>
      <c r="CK17" s="80">
        <v>88.0</v>
      </c>
      <c r="CL17" s="81">
        <v>24.0</v>
      </c>
      <c r="CM17" s="81">
        <v>5.0</v>
      </c>
      <c r="CN17" s="81">
        <v>9.0</v>
      </c>
      <c r="CO17" s="81">
        <f t="shared" ref="CO17:CQ17" si="200">CG17+CL17</f>
        <v>206</v>
      </c>
      <c r="CP17" s="81">
        <f t="shared" si="200"/>
        <v>31</v>
      </c>
      <c r="CQ17" s="81">
        <f t="shared" si="200"/>
        <v>141</v>
      </c>
      <c r="CR17" s="84">
        <f t="shared" si="46"/>
        <v>378</v>
      </c>
      <c r="CS17" s="76">
        <f t="shared" si="47"/>
        <v>88.11188811</v>
      </c>
      <c r="CT17" s="92">
        <v>17.0</v>
      </c>
      <c r="CU17" s="92">
        <v>3.0</v>
      </c>
      <c r="CV17" s="92">
        <v>3.0</v>
      </c>
      <c r="CW17" s="81">
        <f t="shared" ref="CW17:CY17" si="201">CO17+CT17</f>
        <v>223</v>
      </c>
      <c r="CX17" s="81">
        <f t="shared" si="201"/>
        <v>34</v>
      </c>
      <c r="CY17" s="81">
        <f t="shared" si="201"/>
        <v>144</v>
      </c>
      <c r="CZ17" s="84">
        <f t="shared" si="49"/>
        <v>401</v>
      </c>
      <c r="DA17" s="76">
        <f t="shared" si="50"/>
        <v>87.93859649</v>
      </c>
      <c r="DB17" s="95">
        <v>12.0</v>
      </c>
      <c r="DC17" s="95">
        <v>6.0</v>
      </c>
      <c r="DD17" s="95">
        <v>9.0</v>
      </c>
      <c r="DE17" s="96">
        <f t="shared" ref="DE17:DG17" si="202">CW17+DB17</f>
        <v>235</v>
      </c>
      <c r="DF17" s="96">
        <f t="shared" si="202"/>
        <v>40</v>
      </c>
      <c r="DG17" s="96">
        <f t="shared" si="202"/>
        <v>153</v>
      </c>
      <c r="DH17" s="97">
        <f t="shared" si="52"/>
        <v>428</v>
      </c>
      <c r="DI17" s="76">
        <f t="shared" si="53"/>
        <v>88.24742268</v>
      </c>
      <c r="DJ17" s="95">
        <v>16.0</v>
      </c>
      <c r="DK17" s="95">
        <v>7.0</v>
      </c>
      <c r="DL17" s="82">
        <v>13.0</v>
      </c>
      <c r="DM17" s="81">
        <f t="shared" ref="DM17:DO17" si="203">DE17+DJ17</f>
        <v>251</v>
      </c>
      <c r="DN17" s="81">
        <f t="shared" si="203"/>
        <v>47</v>
      </c>
      <c r="DO17" s="81">
        <f t="shared" si="203"/>
        <v>166</v>
      </c>
      <c r="DP17" s="84">
        <f t="shared" si="55"/>
        <v>464</v>
      </c>
      <c r="DQ17" s="85">
        <f t="shared" si="56"/>
        <v>91.60583942</v>
      </c>
      <c r="DR17" s="85">
        <f t="shared" si="57"/>
        <v>213</v>
      </c>
      <c r="DS17" s="85">
        <f t="shared" si="58"/>
        <v>85.54216867</v>
      </c>
      <c r="DT17" s="85">
        <f t="shared" si="59"/>
        <v>88.71892925</v>
      </c>
    </row>
    <row r="18" ht="15.75" customHeight="1">
      <c r="A18" s="35">
        <v>13.0</v>
      </c>
      <c r="B18" s="36" t="s">
        <v>35</v>
      </c>
      <c r="C18" s="86">
        <v>10.0</v>
      </c>
      <c r="D18" s="86">
        <v>0.0</v>
      </c>
      <c r="E18" s="86">
        <v>20.0</v>
      </c>
      <c r="F18" s="86">
        <f t="shared" si="14"/>
        <v>10</v>
      </c>
      <c r="G18" s="86">
        <f t="shared" si="15"/>
        <v>20</v>
      </c>
      <c r="H18" s="86">
        <f t="shared" si="16"/>
        <v>100</v>
      </c>
      <c r="I18" s="86">
        <f t="shared" si="17"/>
        <v>100</v>
      </c>
      <c r="J18" s="86">
        <v>7.0</v>
      </c>
      <c r="K18" s="86">
        <v>1.0</v>
      </c>
      <c r="L18" s="86">
        <v>22.0</v>
      </c>
      <c r="M18" s="87">
        <f t="shared" ref="M18:N18" si="204">C18+J18</f>
        <v>17</v>
      </c>
      <c r="N18" s="87">
        <f t="shared" si="204"/>
        <v>1</v>
      </c>
      <c r="O18" s="87">
        <f t="shared" si="19"/>
        <v>42</v>
      </c>
      <c r="P18" s="87">
        <f t="shared" si="20"/>
        <v>60</v>
      </c>
      <c r="Q18" s="87">
        <f t="shared" si="21"/>
        <v>100</v>
      </c>
      <c r="R18" s="88">
        <v>15.0</v>
      </c>
      <c r="S18" s="88">
        <v>5.0</v>
      </c>
      <c r="T18" s="88">
        <v>14.0</v>
      </c>
      <c r="U18" s="88">
        <f t="shared" ref="U18:W18" si="205">M18+R18</f>
        <v>32</v>
      </c>
      <c r="V18" s="88">
        <f t="shared" si="205"/>
        <v>6</v>
      </c>
      <c r="W18" s="88">
        <f t="shared" si="205"/>
        <v>56</v>
      </c>
      <c r="X18" s="88">
        <f t="shared" si="23"/>
        <v>94</v>
      </c>
      <c r="Y18" s="89">
        <f t="shared" si="24"/>
        <v>100</v>
      </c>
      <c r="Z18" s="90">
        <v>34.0</v>
      </c>
      <c r="AA18" s="90">
        <v>2.0</v>
      </c>
      <c r="AB18" s="90">
        <v>7.0</v>
      </c>
      <c r="AC18" s="88">
        <f t="shared" ref="AC18:AE18" si="206">U18+Z18</f>
        <v>66</v>
      </c>
      <c r="AD18" s="88">
        <f t="shared" si="206"/>
        <v>8</v>
      </c>
      <c r="AE18" s="88">
        <f t="shared" si="206"/>
        <v>63</v>
      </c>
      <c r="AF18" s="88">
        <f t="shared" si="26"/>
        <v>137</v>
      </c>
      <c r="AG18" s="89">
        <f t="shared" si="27"/>
        <v>97.85714286</v>
      </c>
      <c r="AH18" s="90">
        <v>19.0</v>
      </c>
      <c r="AI18" s="90">
        <v>4.0</v>
      </c>
      <c r="AJ18" s="90">
        <v>9.0</v>
      </c>
      <c r="AK18" s="88">
        <f t="shared" ref="AK18:AM18" si="207">AC18+AH18</f>
        <v>85</v>
      </c>
      <c r="AL18" s="88">
        <f t="shared" si="207"/>
        <v>12</v>
      </c>
      <c r="AM18" s="88">
        <f t="shared" si="207"/>
        <v>72</v>
      </c>
      <c r="AN18" s="88">
        <f t="shared" si="29"/>
        <v>169</v>
      </c>
      <c r="AO18" s="89">
        <f t="shared" si="30"/>
        <v>94.94382022</v>
      </c>
      <c r="AP18" s="91">
        <v>6.0</v>
      </c>
      <c r="AQ18" s="91">
        <v>1.0</v>
      </c>
      <c r="AR18" s="91">
        <v>9.0</v>
      </c>
      <c r="AS18" s="89">
        <f t="shared" ref="AS18:AU18" si="208">AK18+AP18</f>
        <v>91</v>
      </c>
      <c r="AT18" s="89">
        <f t="shared" si="208"/>
        <v>13</v>
      </c>
      <c r="AU18" s="89">
        <f t="shared" si="208"/>
        <v>81</v>
      </c>
      <c r="AV18" s="75">
        <f t="shared" si="32"/>
        <v>185</v>
      </c>
      <c r="AW18" s="73">
        <f t="shared" si="33"/>
        <v>94.87179487</v>
      </c>
      <c r="AX18" s="91">
        <v>16.0</v>
      </c>
      <c r="AY18" s="91">
        <v>3.0</v>
      </c>
      <c r="AZ18" s="91">
        <v>15.0</v>
      </c>
      <c r="BA18" s="89">
        <f t="shared" ref="BA18:BC18" si="209">AS18+AX18</f>
        <v>107</v>
      </c>
      <c r="BB18" s="73">
        <f t="shared" si="209"/>
        <v>16</v>
      </c>
      <c r="BC18" s="73">
        <f t="shared" si="209"/>
        <v>96</v>
      </c>
      <c r="BD18" s="75">
        <f t="shared" si="35"/>
        <v>219</v>
      </c>
      <c r="BE18" s="73">
        <f t="shared" si="36"/>
        <v>93.58974359</v>
      </c>
      <c r="BF18" s="77">
        <v>22.0</v>
      </c>
      <c r="BG18" s="77">
        <v>4.0</v>
      </c>
      <c r="BH18" s="77">
        <v>15.0</v>
      </c>
      <c r="BI18" s="77">
        <f t="shared" ref="BI18:BK18" si="210">BA18+BF18</f>
        <v>129</v>
      </c>
      <c r="BJ18" s="77">
        <f t="shared" si="210"/>
        <v>20</v>
      </c>
      <c r="BK18" s="77">
        <f t="shared" si="210"/>
        <v>111</v>
      </c>
      <c r="BL18" s="77">
        <f t="shared" si="38"/>
        <v>260</v>
      </c>
      <c r="BM18" s="76">
        <f t="shared" si="39"/>
        <v>94.20289855</v>
      </c>
      <c r="BN18" s="92">
        <v>23.0</v>
      </c>
      <c r="BO18" s="92">
        <v>1.0</v>
      </c>
      <c r="BP18" s="92">
        <v>9.0</v>
      </c>
      <c r="BQ18" s="84">
        <f t="shared" ref="BQ18:BS18" si="211">BI18+BN18</f>
        <v>152</v>
      </c>
      <c r="BR18" s="84">
        <f t="shared" si="211"/>
        <v>21</v>
      </c>
      <c r="BS18" s="84">
        <f t="shared" si="211"/>
        <v>120</v>
      </c>
      <c r="BT18" s="77">
        <f t="shared" si="41"/>
        <v>293</v>
      </c>
      <c r="BU18" s="84">
        <f t="shared" si="68"/>
        <v>94.51612903</v>
      </c>
      <c r="BV18" s="92">
        <v>29.0</v>
      </c>
      <c r="BW18" s="92">
        <v>2.0</v>
      </c>
      <c r="BX18" s="92">
        <v>2.0</v>
      </c>
      <c r="BY18" s="84">
        <f t="shared" ref="BY18:CA18" si="212">BQ18+BV18</f>
        <v>181</v>
      </c>
      <c r="BZ18" s="84">
        <f t="shared" si="212"/>
        <v>23</v>
      </c>
      <c r="CA18" s="84">
        <f t="shared" si="212"/>
        <v>122</v>
      </c>
      <c r="CB18" s="77">
        <f t="shared" si="43"/>
        <v>326</v>
      </c>
      <c r="CC18" s="84">
        <f t="shared" si="44"/>
        <v>91.31652661</v>
      </c>
      <c r="CD18" s="93">
        <v>5.0</v>
      </c>
      <c r="CE18" s="93">
        <v>6.0</v>
      </c>
      <c r="CF18" s="93">
        <v>16.0</v>
      </c>
      <c r="CG18" s="94">
        <v>186.0</v>
      </c>
      <c r="CH18" s="94">
        <v>29.0</v>
      </c>
      <c r="CI18" s="94">
        <v>138.0</v>
      </c>
      <c r="CJ18" s="81">
        <v>353.0</v>
      </c>
      <c r="CK18" s="80">
        <v>91.0</v>
      </c>
      <c r="CL18" s="81">
        <v>24.0</v>
      </c>
      <c r="CM18" s="81">
        <v>6.0</v>
      </c>
      <c r="CN18" s="81">
        <v>11.0</v>
      </c>
      <c r="CO18" s="81">
        <f t="shared" ref="CO18:CQ18" si="213">CG18+CL18</f>
        <v>210</v>
      </c>
      <c r="CP18" s="81">
        <f t="shared" si="213"/>
        <v>35</v>
      </c>
      <c r="CQ18" s="81">
        <f t="shared" si="213"/>
        <v>149</v>
      </c>
      <c r="CR18" s="84">
        <f t="shared" si="46"/>
        <v>394</v>
      </c>
      <c r="CS18" s="76">
        <f t="shared" si="47"/>
        <v>91.84149184</v>
      </c>
      <c r="CT18" s="92">
        <v>15.0</v>
      </c>
      <c r="CU18" s="92">
        <v>3.0</v>
      </c>
      <c r="CV18" s="92">
        <v>6.0</v>
      </c>
      <c r="CW18" s="81">
        <f t="shared" ref="CW18:CY18" si="214">CO18+CT18</f>
        <v>225</v>
      </c>
      <c r="CX18" s="81">
        <f t="shared" si="214"/>
        <v>38</v>
      </c>
      <c r="CY18" s="81">
        <f t="shared" si="214"/>
        <v>155</v>
      </c>
      <c r="CZ18" s="84">
        <f t="shared" si="49"/>
        <v>418</v>
      </c>
      <c r="DA18" s="76">
        <f t="shared" si="50"/>
        <v>91.66666667</v>
      </c>
      <c r="DB18" s="95">
        <v>11.0</v>
      </c>
      <c r="DC18" s="95">
        <v>5.0</v>
      </c>
      <c r="DD18" s="95">
        <v>11.0</v>
      </c>
      <c r="DE18" s="96">
        <f t="shared" ref="DE18:DG18" si="215">CW18+DB18</f>
        <v>236</v>
      </c>
      <c r="DF18" s="96">
        <f t="shared" si="215"/>
        <v>43</v>
      </c>
      <c r="DG18" s="96">
        <f t="shared" si="215"/>
        <v>166</v>
      </c>
      <c r="DH18" s="97">
        <f t="shared" si="52"/>
        <v>445</v>
      </c>
      <c r="DI18" s="76">
        <f t="shared" si="53"/>
        <v>91.75257732</v>
      </c>
      <c r="DJ18" s="95">
        <v>15.0</v>
      </c>
      <c r="DK18" s="95">
        <v>6.0</v>
      </c>
      <c r="DL18" s="82">
        <v>13.0</v>
      </c>
      <c r="DM18" s="81">
        <f t="shared" ref="DM18:DO18" si="216">DE18+DJ18</f>
        <v>251</v>
      </c>
      <c r="DN18" s="81">
        <f t="shared" si="216"/>
        <v>49</v>
      </c>
      <c r="DO18" s="81">
        <f t="shared" si="216"/>
        <v>179</v>
      </c>
      <c r="DP18" s="84">
        <f t="shared" si="55"/>
        <v>479</v>
      </c>
      <c r="DQ18" s="85">
        <f t="shared" si="56"/>
        <v>91.60583942</v>
      </c>
      <c r="DR18" s="85">
        <f t="shared" si="57"/>
        <v>228</v>
      </c>
      <c r="DS18" s="85">
        <f t="shared" si="58"/>
        <v>91.56626506</v>
      </c>
      <c r="DT18" s="85">
        <f t="shared" si="59"/>
        <v>91.58699809</v>
      </c>
    </row>
    <row r="19" ht="15.75" customHeight="1">
      <c r="A19" s="35">
        <v>14.0</v>
      </c>
      <c r="B19" s="36" t="s">
        <v>36</v>
      </c>
      <c r="C19" s="86">
        <v>10.0</v>
      </c>
      <c r="D19" s="86">
        <v>0.0</v>
      </c>
      <c r="E19" s="86">
        <v>20.0</v>
      </c>
      <c r="F19" s="86">
        <f t="shared" si="14"/>
        <v>10</v>
      </c>
      <c r="G19" s="86">
        <f t="shared" si="15"/>
        <v>20</v>
      </c>
      <c r="H19" s="86">
        <f t="shared" si="16"/>
        <v>100</v>
      </c>
      <c r="I19" s="86">
        <f t="shared" si="17"/>
        <v>100</v>
      </c>
      <c r="J19" s="86">
        <v>7.0</v>
      </c>
      <c r="K19" s="86">
        <v>1.0</v>
      </c>
      <c r="L19" s="86">
        <v>22.0</v>
      </c>
      <c r="M19" s="87">
        <f t="shared" ref="M19:N19" si="217">C19+J19</f>
        <v>17</v>
      </c>
      <c r="N19" s="87">
        <f t="shared" si="217"/>
        <v>1</v>
      </c>
      <c r="O19" s="87">
        <f t="shared" si="19"/>
        <v>42</v>
      </c>
      <c r="P19" s="87">
        <f t="shared" si="20"/>
        <v>60</v>
      </c>
      <c r="Q19" s="87">
        <f t="shared" si="21"/>
        <v>100</v>
      </c>
      <c r="R19" s="88">
        <v>15.0</v>
      </c>
      <c r="S19" s="88">
        <v>5.0</v>
      </c>
      <c r="T19" s="88">
        <v>14.0</v>
      </c>
      <c r="U19" s="88">
        <f t="shared" ref="U19:W19" si="218">M19+R19</f>
        <v>32</v>
      </c>
      <c r="V19" s="88">
        <f t="shared" si="218"/>
        <v>6</v>
      </c>
      <c r="W19" s="88">
        <f t="shared" si="218"/>
        <v>56</v>
      </c>
      <c r="X19" s="88">
        <f t="shared" si="23"/>
        <v>94</v>
      </c>
      <c r="Y19" s="89">
        <f t="shared" si="24"/>
        <v>100</v>
      </c>
      <c r="Z19" s="90">
        <v>34.0</v>
      </c>
      <c r="AA19" s="90">
        <v>2.0</v>
      </c>
      <c r="AB19" s="90">
        <v>10.0</v>
      </c>
      <c r="AC19" s="88">
        <f t="shared" ref="AC19:AE19" si="219">U19+Z19</f>
        <v>66</v>
      </c>
      <c r="AD19" s="88">
        <f t="shared" si="219"/>
        <v>8</v>
      </c>
      <c r="AE19" s="88">
        <f t="shared" si="219"/>
        <v>66</v>
      </c>
      <c r="AF19" s="88">
        <f t="shared" si="26"/>
        <v>140</v>
      </c>
      <c r="AG19" s="89">
        <f t="shared" si="27"/>
        <v>100</v>
      </c>
      <c r="AH19" s="90">
        <v>17.0</v>
      </c>
      <c r="AI19" s="90">
        <v>5.0</v>
      </c>
      <c r="AJ19" s="90">
        <v>13.0</v>
      </c>
      <c r="AK19" s="88">
        <f t="shared" ref="AK19:AM19" si="220">AC19+AH19</f>
        <v>83</v>
      </c>
      <c r="AL19" s="88">
        <f t="shared" si="220"/>
        <v>13</v>
      </c>
      <c r="AM19" s="88">
        <f t="shared" si="220"/>
        <v>79</v>
      </c>
      <c r="AN19" s="88">
        <f t="shared" si="29"/>
        <v>175</v>
      </c>
      <c r="AO19" s="89">
        <f t="shared" si="30"/>
        <v>98.31460674</v>
      </c>
      <c r="AP19" s="91">
        <v>6.0</v>
      </c>
      <c r="AQ19" s="91">
        <v>1.0</v>
      </c>
      <c r="AR19" s="91">
        <v>8.0</v>
      </c>
      <c r="AS19" s="89">
        <f t="shared" ref="AS19:AU19" si="221">AK19+AP19</f>
        <v>89</v>
      </c>
      <c r="AT19" s="89">
        <f t="shared" si="221"/>
        <v>14</v>
      </c>
      <c r="AU19" s="89">
        <f t="shared" si="221"/>
        <v>87</v>
      </c>
      <c r="AV19" s="75">
        <f t="shared" si="32"/>
        <v>190</v>
      </c>
      <c r="AW19" s="73">
        <f t="shared" si="33"/>
        <v>97.43589744</v>
      </c>
      <c r="AX19" s="91">
        <v>14.0</v>
      </c>
      <c r="AY19" s="91">
        <v>3.0</v>
      </c>
      <c r="AZ19" s="91">
        <v>18.0</v>
      </c>
      <c r="BA19" s="89">
        <f t="shared" ref="BA19:BC19" si="222">AS19+AX19</f>
        <v>103</v>
      </c>
      <c r="BB19" s="73">
        <f t="shared" si="222"/>
        <v>17</v>
      </c>
      <c r="BC19" s="73">
        <f t="shared" si="222"/>
        <v>105</v>
      </c>
      <c r="BD19" s="75">
        <f t="shared" si="35"/>
        <v>225</v>
      </c>
      <c r="BE19" s="73">
        <f t="shared" si="36"/>
        <v>96.15384615</v>
      </c>
      <c r="BF19" s="77">
        <v>21.0</v>
      </c>
      <c r="BG19" s="77">
        <v>5.0</v>
      </c>
      <c r="BH19" s="77">
        <v>14.0</v>
      </c>
      <c r="BI19" s="77">
        <f t="shared" ref="BI19:BK19" si="223">BA19+BF19</f>
        <v>124</v>
      </c>
      <c r="BJ19" s="77">
        <f t="shared" si="223"/>
        <v>22</v>
      </c>
      <c r="BK19" s="77">
        <f t="shared" si="223"/>
        <v>119</v>
      </c>
      <c r="BL19" s="77">
        <f t="shared" si="38"/>
        <v>265</v>
      </c>
      <c r="BM19" s="76">
        <f t="shared" si="39"/>
        <v>96.01449275</v>
      </c>
      <c r="BN19" s="92">
        <v>21.0</v>
      </c>
      <c r="BO19" s="92">
        <v>1.0</v>
      </c>
      <c r="BP19" s="92">
        <v>6.0</v>
      </c>
      <c r="BQ19" s="84">
        <f t="shared" ref="BQ19:BS19" si="224">BI19+BN19</f>
        <v>145</v>
      </c>
      <c r="BR19" s="84">
        <f t="shared" si="224"/>
        <v>23</v>
      </c>
      <c r="BS19" s="84">
        <f t="shared" si="224"/>
        <v>125</v>
      </c>
      <c r="BT19" s="77">
        <f t="shared" si="41"/>
        <v>293</v>
      </c>
      <c r="BU19" s="84">
        <f t="shared" si="68"/>
        <v>94.51612903</v>
      </c>
      <c r="BV19" s="92">
        <v>29.0</v>
      </c>
      <c r="BW19" s="92">
        <v>2.0</v>
      </c>
      <c r="BX19" s="92">
        <v>8.0</v>
      </c>
      <c r="BY19" s="84">
        <f t="shared" ref="BY19:CA19" si="225">BQ19+BV19</f>
        <v>174</v>
      </c>
      <c r="BZ19" s="84">
        <f t="shared" si="225"/>
        <v>25</v>
      </c>
      <c r="CA19" s="84">
        <f t="shared" si="225"/>
        <v>133</v>
      </c>
      <c r="CB19" s="77">
        <f t="shared" si="43"/>
        <v>332</v>
      </c>
      <c r="CC19" s="84">
        <f t="shared" si="44"/>
        <v>92.99719888</v>
      </c>
      <c r="CD19" s="93">
        <v>8.0</v>
      </c>
      <c r="CE19" s="93">
        <v>6.0</v>
      </c>
      <c r="CF19" s="93">
        <v>16.0</v>
      </c>
      <c r="CG19" s="94">
        <v>182.0</v>
      </c>
      <c r="CH19" s="94">
        <v>31.0</v>
      </c>
      <c r="CI19" s="94">
        <v>149.0</v>
      </c>
      <c r="CJ19" s="81">
        <v>362.0</v>
      </c>
      <c r="CK19" s="80">
        <v>93.0</v>
      </c>
      <c r="CL19" s="81">
        <v>24.0</v>
      </c>
      <c r="CM19" s="81">
        <v>5.0</v>
      </c>
      <c r="CN19" s="81">
        <v>11.0</v>
      </c>
      <c r="CO19" s="81">
        <f t="shared" ref="CO19:CQ19" si="226">CG19+CL19</f>
        <v>206</v>
      </c>
      <c r="CP19" s="81">
        <f t="shared" si="226"/>
        <v>36</v>
      </c>
      <c r="CQ19" s="81">
        <f t="shared" si="226"/>
        <v>160</v>
      </c>
      <c r="CR19" s="84">
        <f t="shared" si="46"/>
        <v>402</v>
      </c>
      <c r="CS19" s="76">
        <f t="shared" si="47"/>
        <v>93.70629371</v>
      </c>
      <c r="CT19" s="92">
        <v>15.0</v>
      </c>
      <c r="CU19" s="92">
        <v>3.0</v>
      </c>
      <c r="CV19" s="92">
        <v>6.0</v>
      </c>
      <c r="CW19" s="81">
        <f t="shared" ref="CW19:CY19" si="227">CO19+CT19</f>
        <v>221</v>
      </c>
      <c r="CX19" s="81">
        <f t="shared" si="227"/>
        <v>39</v>
      </c>
      <c r="CY19" s="81">
        <f t="shared" si="227"/>
        <v>166</v>
      </c>
      <c r="CZ19" s="84">
        <f t="shared" si="49"/>
        <v>426</v>
      </c>
      <c r="DA19" s="76">
        <f t="shared" si="50"/>
        <v>93.42105263</v>
      </c>
      <c r="DB19" s="95">
        <v>11.0</v>
      </c>
      <c r="DC19" s="95">
        <v>6.0</v>
      </c>
      <c r="DD19" s="95">
        <v>9.0</v>
      </c>
      <c r="DE19" s="96">
        <f t="shared" ref="DE19:DG19" si="228">CW19+DB19</f>
        <v>232</v>
      </c>
      <c r="DF19" s="96">
        <f t="shared" si="228"/>
        <v>45</v>
      </c>
      <c r="DG19" s="96">
        <f t="shared" si="228"/>
        <v>175</v>
      </c>
      <c r="DH19" s="97">
        <f t="shared" si="52"/>
        <v>452</v>
      </c>
      <c r="DI19" s="76">
        <f t="shared" si="53"/>
        <v>93.19587629</v>
      </c>
      <c r="DJ19" s="95">
        <v>18.0</v>
      </c>
      <c r="DK19" s="95">
        <v>7.0</v>
      </c>
      <c r="DL19" s="82">
        <v>13.0</v>
      </c>
      <c r="DM19" s="81">
        <f t="shared" ref="DM19:DO19" si="229">DE19+DJ19</f>
        <v>250</v>
      </c>
      <c r="DN19" s="81">
        <f t="shared" si="229"/>
        <v>52</v>
      </c>
      <c r="DO19" s="81">
        <f t="shared" si="229"/>
        <v>188</v>
      </c>
      <c r="DP19" s="84">
        <f t="shared" si="55"/>
        <v>490</v>
      </c>
      <c r="DQ19" s="85">
        <f t="shared" si="56"/>
        <v>91.24087591</v>
      </c>
      <c r="DR19" s="85">
        <f t="shared" si="57"/>
        <v>240</v>
      </c>
      <c r="DS19" s="85">
        <f t="shared" si="58"/>
        <v>96.38554217</v>
      </c>
      <c r="DT19" s="85">
        <f t="shared" si="59"/>
        <v>93.69024857</v>
      </c>
    </row>
    <row r="20" ht="15.75" customHeight="1">
      <c r="A20" s="35">
        <v>15.0</v>
      </c>
      <c r="B20" s="36" t="s">
        <v>37</v>
      </c>
      <c r="C20" s="86">
        <v>10.0</v>
      </c>
      <c r="D20" s="86">
        <v>0.0</v>
      </c>
      <c r="E20" s="86">
        <v>20.0</v>
      </c>
      <c r="F20" s="86">
        <f t="shared" si="14"/>
        <v>10</v>
      </c>
      <c r="G20" s="86">
        <f t="shared" si="15"/>
        <v>20</v>
      </c>
      <c r="H20" s="86">
        <f t="shared" si="16"/>
        <v>100</v>
      </c>
      <c r="I20" s="86">
        <f t="shared" si="17"/>
        <v>100</v>
      </c>
      <c r="J20" s="86">
        <v>7.0</v>
      </c>
      <c r="K20" s="86">
        <v>1.0</v>
      </c>
      <c r="L20" s="86">
        <v>22.0</v>
      </c>
      <c r="M20" s="87">
        <f t="shared" ref="M20:N20" si="230">C20+J20</f>
        <v>17</v>
      </c>
      <c r="N20" s="87">
        <f t="shared" si="230"/>
        <v>1</v>
      </c>
      <c r="O20" s="87">
        <f t="shared" si="19"/>
        <v>42</v>
      </c>
      <c r="P20" s="87">
        <f t="shared" si="20"/>
        <v>60</v>
      </c>
      <c r="Q20" s="87">
        <f t="shared" si="21"/>
        <v>100</v>
      </c>
      <c r="R20" s="88">
        <v>14.0</v>
      </c>
      <c r="S20" s="88">
        <v>4.0</v>
      </c>
      <c r="T20" s="88">
        <v>14.0</v>
      </c>
      <c r="U20" s="88">
        <f t="shared" ref="U20:W20" si="231">M20+R20</f>
        <v>31</v>
      </c>
      <c r="V20" s="88">
        <f t="shared" si="231"/>
        <v>5</v>
      </c>
      <c r="W20" s="88">
        <f t="shared" si="231"/>
        <v>56</v>
      </c>
      <c r="X20" s="88">
        <f t="shared" si="23"/>
        <v>92</v>
      </c>
      <c r="Y20" s="89">
        <f t="shared" si="24"/>
        <v>97.87234043</v>
      </c>
      <c r="Z20" s="90">
        <v>33.0</v>
      </c>
      <c r="AA20" s="90">
        <v>2.0</v>
      </c>
      <c r="AB20" s="90">
        <v>10.0</v>
      </c>
      <c r="AC20" s="88">
        <f t="shared" ref="AC20:AE20" si="232">U20+Z20</f>
        <v>64</v>
      </c>
      <c r="AD20" s="88">
        <f t="shared" si="232"/>
        <v>7</v>
      </c>
      <c r="AE20" s="88">
        <f t="shared" si="232"/>
        <v>66</v>
      </c>
      <c r="AF20" s="88">
        <f t="shared" si="26"/>
        <v>137</v>
      </c>
      <c r="AG20" s="89">
        <f t="shared" si="27"/>
        <v>97.85714286</v>
      </c>
      <c r="AH20" s="90">
        <v>19.0</v>
      </c>
      <c r="AI20" s="90">
        <v>5.0</v>
      </c>
      <c r="AJ20" s="90">
        <v>13.0</v>
      </c>
      <c r="AK20" s="88">
        <f t="shared" ref="AK20:AM20" si="233">AC20+AH20</f>
        <v>83</v>
      </c>
      <c r="AL20" s="88">
        <f t="shared" si="233"/>
        <v>12</v>
      </c>
      <c r="AM20" s="88">
        <f t="shared" si="233"/>
        <v>79</v>
      </c>
      <c r="AN20" s="88">
        <f t="shared" si="29"/>
        <v>174</v>
      </c>
      <c r="AO20" s="89">
        <f t="shared" si="30"/>
        <v>97.75280899</v>
      </c>
      <c r="AP20" s="91">
        <v>7.0</v>
      </c>
      <c r="AQ20" s="91">
        <v>1.0</v>
      </c>
      <c r="AR20" s="91">
        <v>9.0</v>
      </c>
      <c r="AS20" s="89">
        <f t="shared" ref="AS20:AU20" si="234">AK20+AP20</f>
        <v>90</v>
      </c>
      <c r="AT20" s="89">
        <f t="shared" si="234"/>
        <v>13</v>
      </c>
      <c r="AU20" s="89">
        <f t="shared" si="234"/>
        <v>88</v>
      </c>
      <c r="AV20" s="75">
        <f t="shared" si="32"/>
        <v>191</v>
      </c>
      <c r="AW20" s="73">
        <f t="shared" si="33"/>
        <v>97.94871795</v>
      </c>
      <c r="AX20" s="91">
        <v>11.0</v>
      </c>
      <c r="AY20" s="91">
        <v>3.0</v>
      </c>
      <c r="AZ20" s="91">
        <v>13.0</v>
      </c>
      <c r="BA20" s="89">
        <f t="shared" ref="BA20:BC20" si="235">AS20+AX20</f>
        <v>101</v>
      </c>
      <c r="BB20" s="73">
        <f t="shared" si="235"/>
        <v>16</v>
      </c>
      <c r="BC20" s="73">
        <f t="shared" si="235"/>
        <v>101</v>
      </c>
      <c r="BD20" s="75">
        <f t="shared" si="35"/>
        <v>218</v>
      </c>
      <c r="BE20" s="73">
        <f t="shared" si="36"/>
        <v>93.16239316</v>
      </c>
      <c r="BF20" s="77">
        <v>22.0</v>
      </c>
      <c r="BG20" s="77">
        <v>5.0</v>
      </c>
      <c r="BH20" s="77">
        <v>15.0</v>
      </c>
      <c r="BI20" s="77">
        <f t="shared" ref="BI20:BK20" si="236">BA20+BF20</f>
        <v>123</v>
      </c>
      <c r="BJ20" s="77">
        <f t="shared" si="236"/>
        <v>21</v>
      </c>
      <c r="BK20" s="77">
        <f t="shared" si="236"/>
        <v>116</v>
      </c>
      <c r="BL20" s="77">
        <f t="shared" si="38"/>
        <v>260</v>
      </c>
      <c r="BM20" s="76">
        <f t="shared" si="39"/>
        <v>94.20289855</v>
      </c>
      <c r="BN20" s="92">
        <v>20.0</v>
      </c>
      <c r="BO20" s="92">
        <v>2.0</v>
      </c>
      <c r="BP20" s="92">
        <v>8.0</v>
      </c>
      <c r="BQ20" s="84">
        <f t="shared" ref="BQ20:BS20" si="237">BI20+BN20</f>
        <v>143</v>
      </c>
      <c r="BR20" s="84">
        <f t="shared" si="237"/>
        <v>23</v>
      </c>
      <c r="BS20" s="84">
        <f t="shared" si="237"/>
        <v>124</v>
      </c>
      <c r="BT20" s="77">
        <f t="shared" si="41"/>
        <v>290</v>
      </c>
      <c r="BU20" s="84">
        <f t="shared" si="68"/>
        <v>93.5483871</v>
      </c>
      <c r="BV20" s="92">
        <v>27.0</v>
      </c>
      <c r="BW20" s="92">
        <v>2.0</v>
      </c>
      <c r="BX20" s="92">
        <v>6.0</v>
      </c>
      <c r="BY20" s="84">
        <f t="shared" ref="BY20:CA20" si="238">BQ20+BV20</f>
        <v>170</v>
      </c>
      <c r="BZ20" s="84">
        <f t="shared" si="238"/>
        <v>25</v>
      </c>
      <c r="CA20" s="84">
        <f t="shared" si="238"/>
        <v>130</v>
      </c>
      <c r="CB20" s="77">
        <f t="shared" si="43"/>
        <v>325</v>
      </c>
      <c r="CC20" s="84">
        <f t="shared" si="44"/>
        <v>91.03641457</v>
      </c>
      <c r="CD20" s="93">
        <v>7.0</v>
      </c>
      <c r="CE20" s="93">
        <v>6.0</v>
      </c>
      <c r="CF20" s="93">
        <v>16.0</v>
      </c>
      <c r="CG20" s="94">
        <v>177.0</v>
      </c>
      <c r="CH20" s="94">
        <v>31.0</v>
      </c>
      <c r="CI20" s="94">
        <v>146.0</v>
      </c>
      <c r="CJ20" s="81">
        <v>354.0</v>
      </c>
      <c r="CK20" s="80">
        <v>91.0</v>
      </c>
      <c r="CL20" s="81">
        <v>24.0</v>
      </c>
      <c r="CM20" s="81">
        <v>6.0</v>
      </c>
      <c r="CN20" s="81">
        <v>11.0</v>
      </c>
      <c r="CO20" s="81">
        <f t="shared" ref="CO20:CQ20" si="239">CG20+CL20</f>
        <v>201</v>
      </c>
      <c r="CP20" s="81">
        <f t="shared" si="239"/>
        <v>37</v>
      </c>
      <c r="CQ20" s="81">
        <f t="shared" si="239"/>
        <v>157</v>
      </c>
      <c r="CR20" s="84">
        <f t="shared" si="46"/>
        <v>395</v>
      </c>
      <c r="CS20" s="76">
        <f t="shared" si="47"/>
        <v>92.07459207</v>
      </c>
      <c r="CT20" s="92">
        <v>18.0</v>
      </c>
      <c r="CU20" s="92">
        <v>3.0</v>
      </c>
      <c r="CV20" s="92">
        <v>6.0</v>
      </c>
      <c r="CW20" s="81">
        <f t="shared" ref="CW20:CY20" si="240">CO20+CT20</f>
        <v>219</v>
      </c>
      <c r="CX20" s="81">
        <f t="shared" si="240"/>
        <v>40</v>
      </c>
      <c r="CY20" s="81">
        <f t="shared" si="240"/>
        <v>163</v>
      </c>
      <c r="CZ20" s="84">
        <f t="shared" si="49"/>
        <v>422</v>
      </c>
      <c r="DA20" s="76">
        <f t="shared" si="50"/>
        <v>92.54385965</v>
      </c>
      <c r="DB20" s="95">
        <v>10.0</v>
      </c>
      <c r="DC20" s="95">
        <v>6.0</v>
      </c>
      <c r="DD20" s="95">
        <v>9.0</v>
      </c>
      <c r="DE20" s="96">
        <f t="shared" ref="DE20:DG20" si="241">CW20+DB20</f>
        <v>229</v>
      </c>
      <c r="DF20" s="96">
        <f t="shared" si="241"/>
        <v>46</v>
      </c>
      <c r="DG20" s="96">
        <f t="shared" si="241"/>
        <v>172</v>
      </c>
      <c r="DH20" s="97">
        <f t="shared" si="52"/>
        <v>447</v>
      </c>
      <c r="DI20" s="76">
        <f t="shared" si="53"/>
        <v>92.16494845</v>
      </c>
      <c r="DJ20" s="95">
        <v>18.0</v>
      </c>
      <c r="DK20" s="95">
        <v>6.0</v>
      </c>
      <c r="DL20" s="82">
        <v>13.0</v>
      </c>
      <c r="DM20" s="81">
        <f t="shared" ref="DM20:DO20" si="242">DE20+DJ20</f>
        <v>247</v>
      </c>
      <c r="DN20" s="81">
        <f t="shared" si="242"/>
        <v>52</v>
      </c>
      <c r="DO20" s="81">
        <f t="shared" si="242"/>
        <v>185</v>
      </c>
      <c r="DP20" s="84">
        <f t="shared" si="55"/>
        <v>484</v>
      </c>
      <c r="DQ20" s="85">
        <f t="shared" si="56"/>
        <v>90.1459854</v>
      </c>
      <c r="DR20" s="85">
        <f t="shared" si="57"/>
        <v>237</v>
      </c>
      <c r="DS20" s="85">
        <f t="shared" si="58"/>
        <v>95.18072289</v>
      </c>
      <c r="DT20" s="85">
        <f t="shared" si="59"/>
        <v>92.54302103</v>
      </c>
    </row>
    <row r="21" ht="15.75" customHeight="1">
      <c r="A21" s="35">
        <v>16.0</v>
      </c>
      <c r="B21" s="36" t="s">
        <v>38</v>
      </c>
      <c r="C21" s="86">
        <v>10.0</v>
      </c>
      <c r="D21" s="86">
        <v>0.0</v>
      </c>
      <c r="E21" s="86">
        <v>20.0</v>
      </c>
      <c r="F21" s="86">
        <f t="shared" si="14"/>
        <v>10</v>
      </c>
      <c r="G21" s="86">
        <f t="shared" si="15"/>
        <v>20</v>
      </c>
      <c r="H21" s="86">
        <f t="shared" si="16"/>
        <v>100</v>
      </c>
      <c r="I21" s="86">
        <f t="shared" si="17"/>
        <v>100</v>
      </c>
      <c r="J21" s="86">
        <v>7.0</v>
      </c>
      <c r="K21" s="86">
        <v>1.0</v>
      </c>
      <c r="L21" s="86">
        <v>22.0</v>
      </c>
      <c r="M21" s="87">
        <f t="shared" ref="M21:N21" si="243">C21+J21</f>
        <v>17</v>
      </c>
      <c r="N21" s="87">
        <f t="shared" si="243"/>
        <v>1</v>
      </c>
      <c r="O21" s="87">
        <f t="shared" si="19"/>
        <v>42</v>
      </c>
      <c r="P21" s="87">
        <f t="shared" si="20"/>
        <v>60</v>
      </c>
      <c r="Q21" s="87">
        <f t="shared" si="21"/>
        <v>100</v>
      </c>
      <c r="R21" s="88">
        <v>15.0</v>
      </c>
      <c r="S21" s="88">
        <v>5.0</v>
      </c>
      <c r="T21" s="88">
        <v>14.0</v>
      </c>
      <c r="U21" s="88">
        <f t="shared" ref="U21:W21" si="244">M21+R21</f>
        <v>32</v>
      </c>
      <c r="V21" s="88">
        <f t="shared" si="244"/>
        <v>6</v>
      </c>
      <c r="W21" s="88">
        <f t="shared" si="244"/>
        <v>56</v>
      </c>
      <c r="X21" s="88">
        <f t="shared" si="23"/>
        <v>94</v>
      </c>
      <c r="Y21" s="89">
        <f t="shared" si="24"/>
        <v>100</v>
      </c>
      <c r="Z21" s="90">
        <v>34.0</v>
      </c>
      <c r="AA21" s="90">
        <v>2.0</v>
      </c>
      <c r="AB21" s="90">
        <v>10.0</v>
      </c>
      <c r="AC21" s="88">
        <f t="shared" ref="AC21:AE21" si="245">U21+Z21</f>
        <v>66</v>
      </c>
      <c r="AD21" s="88">
        <f t="shared" si="245"/>
        <v>8</v>
      </c>
      <c r="AE21" s="88">
        <f t="shared" si="245"/>
        <v>66</v>
      </c>
      <c r="AF21" s="88">
        <f t="shared" si="26"/>
        <v>140</v>
      </c>
      <c r="AG21" s="89">
        <f t="shared" si="27"/>
        <v>100</v>
      </c>
      <c r="AH21" s="90">
        <v>20.0</v>
      </c>
      <c r="AI21" s="90">
        <v>5.0</v>
      </c>
      <c r="AJ21" s="90">
        <v>13.0</v>
      </c>
      <c r="AK21" s="88">
        <f t="shared" ref="AK21:AM21" si="246">AC21+AH21</f>
        <v>86</v>
      </c>
      <c r="AL21" s="88">
        <f t="shared" si="246"/>
        <v>13</v>
      </c>
      <c r="AM21" s="88">
        <f t="shared" si="246"/>
        <v>79</v>
      </c>
      <c r="AN21" s="88">
        <f t="shared" si="29"/>
        <v>178</v>
      </c>
      <c r="AO21" s="89">
        <f t="shared" si="30"/>
        <v>100</v>
      </c>
      <c r="AP21" s="91">
        <v>7.0</v>
      </c>
      <c r="AQ21" s="91">
        <v>1.0</v>
      </c>
      <c r="AR21" s="91">
        <v>9.0</v>
      </c>
      <c r="AS21" s="89">
        <f t="shared" ref="AS21:AU21" si="247">AK21+AP21</f>
        <v>93</v>
      </c>
      <c r="AT21" s="89">
        <f t="shared" si="247"/>
        <v>14</v>
      </c>
      <c r="AU21" s="89">
        <f t="shared" si="247"/>
        <v>88</v>
      </c>
      <c r="AV21" s="75">
        <f t="shared" si="32"/>
        <v>195</v>
      </c>
      <c r="AW21" s="73">
        <f t="shared" si="33"/>
        <v>100</v>
      </c>
      <c r="AX21" s="91">
        <v>18.0</v>
      </c>
      <c r="AY21" s="91">
        <v>3.0</v>
      </c>
      <c r="AZ21" s="91">
        <v>18.0</v>
      </c>
      <c r="BA21" s="89">
        <f t="shared" ref="BA21:BC21" si="248">AS21+AX21</f>
        <v>111</v>
      </c>
      <c r="BB21" s="73">
        <f t="shared" si="248"/>
        <v>17</v>
      </c>
      <c r="BC21" s="73">
        <f t="shared" si="248"/>
        <v>106</v>
      </c>
      <c r="BD21" s="75">
        <f t="shared" si="35"/>
        <v>234</v>
      </c>
      <c r="BE21" s="73">
        <f t="shared" si="36"/>
        <v>100</v>
      </c>
      <c r="BF21" s="77">
        <v>19.0</v>
      </c>
      <c r="BG21" s="77">
        <v>5.0</v>
      </c>
      <c r="BH21" s="77">
        <v>15.0</v>
      </c>
      <c r="BI21" s="77">
        <f t="shared" ref="BI21:BK21" si="249">BA21+BF21</f>
        <v>130</v>
      </c>
      <c r="BJ21" s="77">
        <f t="shared" si="249"/>
        <v>22</v>
      </c>
      <c r="BK21" s="77">
        <f t="shared" si="249"/>
        <v>121</v>
      </c>
      <c r="BL21" s="77">
        <f t="shared" si="38"/>
        <v>273</v>
      </c>
      <c r="BM21" s="76">
        <f t="shared" si="39"/>
        <v>98.91304348</v>
      </c>
      <c r="BN21" s="92">
        <v>21.0</v>
      </c>
      <c r="BO21" s="92">
        <v>2.0</v>
      </c>
      <c r="BP21" s="92">
        <v>7.0</v>
      </c>
      <c r="BQ21" s="84">
        <f t="shared" ref="BQ21:BS21" si="250">BI21+BN21</f>
        <v>151</v>
      </c>
      <c r="BR21" s="84">
        <f t="shared" si="250"/>
        <v>24</v>
      </c>
      <c r="BS21" s="84">
        <f t="shared" si="250"/>
        <v>128</v>
      </c>
      <c r="BT21" s="77">
        <f t="shared" si="41"/>
        <v>303</v>
      </c>
      <c r="BU21" s="84">
        <f t="shared" si="68"/>
        <v>97.74193548</v>
      </c>
      <c r="BV21" s="92">
        <v>30.0</v>
      </c>
      <c r="BW21" s="92">
        <v>2.0</v>
      </c>
      <c r="BX21" s="92">
        <v>8.0</v>
      </c>
      <c r="BY21" s="84">
        <f t="shared" ref="BY21:CA21" si="251">BQ21+BV21</f>
        <v>181</v>
      </c>
      <c r="BZ21" s="84">
        <f t="shared" si="251"/>
        <v>26</v>
      </c>
      <c r="CA21" s="84">
        <f t="shared" si="251"/>
        <v>136</v>
      </c>
      <c r="CB21" s="77">
        <f t="shared" si="43"/>
        <v>343</v>
      </c>
      <c r="CC21" s="84">
        <f t="shared" si="44"/>
        <v>96.07843137</v>
      </c>
      <c r="CD21" s="93">
        <v>9.0</v>
      </c>
      <c r="CE21" s="93">
        <v>6.0</v>
      </c>
      <c r="CF21" s="93">
        <v>16.0</v>
      </c>
      <c r="CG21" s="94">
        <v>190.0</v>
      </c>
      <c r="CH21" s="94">
        <v>32.0</v>
      </c>
      <c r="CI21" s="94">
        <v>152.0</v>
      </c>
      <c r="CJ21" s="81">
        <v>374.0</v>
      </c>
      <c r="CK21" s="80">
        <v>96.0</v>
      </c>
      <c r="CL21" s="81">
        <v>20.0</v>
      </c>
      <c r="CM21" s="81">
        <v>6.0</v>
      </c>
      <c r="CN21" s="81">
        <v>11.0</v>
      </c>
      <c r="CO21" s="81">
        <f t="shared" ref="CO21:CQ21" si="252">CG21+CL21</f>
        <v>210</v>
      </c>
      <c r="CP21" s="81">
        <f t="shared" si="252"/>
        <v>38</v>
      </c>
      <c r="CQ21" s="81">
        <f t="shared" si="252"/>
        <v>163</v>
      </c>
      <c r="CR21" s="84">
        <f t="shared" si="46"/>
        <v>411</v>
      </c>
      <c r="CS21" s="76">
        <f t="shared" si="47"/>
        <v>95.8041958</v>
      </c>
      <c r="CT21" s="92">
        <v>18.0</v>
      </c>
      <c r="CU21" s="92">
        <v>3.0</v>
      </c>
      <c r="CV21" s="92">
        <v>6.0</v>
      </c>
      <c r="CW21" s="81">
        <f t="shared" ref="CW21:CY21" si="253">CO21+CT21</f>
        <v>228</v>
      </c>
      <c r="CX21" s="81">
        <f t="shared" si="253"/>
        <v>41</v>
      </c>
      <c r="CY21" s="81">
        <f t="shared" si="253"/>
        <v>169</v>
      </c>
      <c r="CZ21" s="84">
        <f t="shared" si="49"/>
        <v>438</v>
      </c>
      <c r="DA21" s="76">
        <f t="shared" si="50"/>
        <v>96.05263158</v>
      </c>
      <c r="DB21" s="95">
        <v>11.0</v>
      </c>
      <c r="DC21" s="95">
        <v>6.0</v>
      </c>
      <c r="DD21" s="95">
        <v>9.0</v>
      </c>
      <c r="DE21" s="96">
        <f t="shared" ref="DE21:DG21" si="254">CW21+DB21</f>
        <v>239</v>
      </c>
      <c r="DF21" s="96">
        <f t="shared" si="254"/>
        <v>47</v>
      </c>
      <c r="DG21" s="96">
        <f t="shared" si="254"/>
        <v>178</v>
      </c>
      <c r="DH21" s="97">
        <f t="shared" si="52"/>
        <v>464</v>
      </c>
      <c r="DI21" s="76">
        <f t="shared" si="53"/>
        <v>95.67010309</v>
      </c>
      <c r="DJ21" s="95">
        <v>14.0</v>
      </c>
      <c r="DK21" s="95">
        <v>6.0</v>
      </c>
      <c r="DL21" s="82">
        <v>13.0</v>
      </c>
      <c r="DM21" s="81">
        <f t="shared" ref="DM21:DO21" si="255">DE21+DJ21</f>
        <v>253</v>
      </c>
      <c r="DN21" s="81">
        <f t="shared" si="255"/>
        <v>53</v>
      </c>
      <c r="DO21" s="81">
        <f t="shared" si="255"/>
        <v>191</v>
      </c>
      <c r="DP21" s="84">
        <f t="shared" si="55"/>
        <v>497</v>
      </c>
      <c r="DQ21" s="85">
        <f t="shared" si="56"/>
        <v>92.33576642</v>
      </c>
      <c r="DR21" s="85">
        <f t="shared" si="57"/>
        <v>244</v>
      </c>
      <c r="DS21" s="85">
        <f t="shared" si="58"/>
        <v>97.99196787</v>
      </c>
      <c r="DT21" s="85">
        <f t="shared" si="59"/>
        <v>95.02868069</v>
      </c>
    </row>
    <row r="22" ht="15.75" customHeight="1">
      <c r="A22" s="35">
        <v>17.0</v>
      </c>
      <c r="B22" s="36" t="s">
        <v>39</v>
      </c>
      <c r="C22" s="86">
        <v>10.0</v>
      </c>
      <c r="D22" s="86">
        <v>0.0</v>
      </c>
      <c r="E22" s="86">
        <v>20.0</v>
      </c>
      <c r="F22" s="86">
        <f t="shared" si="14"/>
        <v>10</v>
      </c>
      <c r="G22" s="86">
        <f t="shared" si="15"/>
        <v>20</v>
      </c>
      <c r="H22" s="86">
        <f t="shared" si="16"/>
        <v>100</v>
      </c>
      <c r="I22" s="86">
        <f t="shared" si="17"/>
        <v>100</v>
      </c>
      <c r="J22" s="86">
        <v>7.0</v>
      </c>
      <c r="K22" s="86">
        <v>1.0</v>
      </c>
      <c r="L22" s="86">
        <v>22.0</v>
      </c>
      <c r="M22" s="87">
        <f t="shared" ref="M22:N22" si="256">C22+J22</f>
        <v>17</v>
      </c>
      <c r="N22" s="87">
        <f t="shared" si="256"/>
        <v>1</v>
      </c>
      <c r="O22" s="87">
        <f t="shared" si="19"/>
        <v>42</v>
      </c>
      <c r="P22" s="87">
        <f t="shared" si="20"/>
        <v>60</v>
      </c>
      <c r="Q22" s="87">
        <f t="shared" si="21"/>
        <v>100</v>
      </c>
      <c r="R22" s="88">
        <v>15.0</v>
      </c>
      <c r="S22" s="88">
        <v>5.0</v>
      </c>
      <c r="T22" s="88">
        <v>14.0</v>
      </c>
      <c r="U22" s="88">
        <f t="shared" ref="U22:W22" si="257">M22+R22</f>
        <v>32</v>
      </c>
      <c r="V22" s="88">
        <f t="shared" si="257"/>
        <v>6</v>
      </c>
      <c r="W22" s="88">
        <f t="shared" si="257"/>
        <v>56</v>
      </c>
      <c r="X22" s="88">
        <f t="shared" si="23"/>
        <v>94</v>
      </c>
      <c r="Y22" s="89">
        <f t="shared" si="24"/>
        <v>100</v>
      </c>
      <c r="Z22" s="90">
        <v>28.0</v>
      </c>
      <c r="AA22" s="90">
        <v>1.0</v>
      </c>
      <c r="AB22" s="90">
        <v>4.0</v>
      </c>
      <c r="AC22" s="88">
        <f t="shared" ref="AC22:AE22" si="258">U22+Z22</f>
        <v>60</v>
      </c>
      <c r="AD22" s="88">
        <f t="shared" si="258"/>
        <v>7</v>
      </c>
      <c r="AE22" s="88">
        <f t="shared" si="258"/>
        <v>60</v>
      </c>
      <c r="AF22" s="88">
        <f t="shared" si="26"/>
        <v>127</v>
      </c>
      <c r="AG22" s="89">
        <f t="shared" si="27"/>
        <v>90.71428571</v>
      </c>
      <c r="AH22" s="90">
        <v>20.0</v>
      </c>
      <c r="AI22" s="90">
        <v>5.0</v>
      </c>
      <c r="AJ22" s="90">
        <v>13.0</v>
      </c>
      <c r="AK22" s="88">
        <f t="shared" ref="AK22:AM22" si="259">AC22+AH22</f>
        <v>80</v>
      </c>
      <c r="AL22" s="88">
        <f t="shared" si="259"/>
        <v>12</v>
      </c>
      <c r="AM22" s="88">
        <f t="shared" si="259"/>
        <v>73</v>
      </c>
      <c r="AN22" s="88">
        <f t="shared" si="29"/>
        <v>165</v>
      </c>
      <c r="AO22" s="89">
        <f t="shared" si="30"/>
        <v>92.69662921</v>
      </c>
      <c r="AP22" s="91">
        <v>7.0</v>
      </c>
      <c r="AQ22" s="91">
        <v>1.0</v>
      </c>
      <c r="AR22" s="91">
        <v>9.0</v>
      </c>
      <c r="AS22" s="89">
        <f t="shared" ref="AS22:AU22" si="260">AK22+AP22</f>
        <v>87</v>
      </c>
      <c r="AT22" s="89">
        <f t="shared" si="260"/>
        <v>13</v>
      </c>
      <c r="AU22" s="89">
        <f t="shared" si="260"/>
        <v>82</v>
      </c>
      <c r="AV22" s="75">
        <f t="shared" si="32"/>
        <v>182</v>
      </c>
      <c r="AW22" s="73">
        <f t="shared" si="33"/>
        <v>93.33333333</v>
      </c>
      <c r="AX22" s="91">
        <v>17.0</v>
      </c>
      <c r="AY22" s="91">
        <v>3.0</v>
      </c>
      <c r="AZ22" s="91">
        <v>18.0</v>
      </c>
      <c r="BA22" s="89">
        <f t="shared" ref="BA22:BC22" si="261">AS22+AX22</f>
        <v>104</v>
      </c>
      <c r="BB22" s="73">
        <f t="shared" si="261"/>
        <v>16</v>
      </c>
      <c r="BC22" s="73">
        <f t="shared" si="261"/>
        <v>100</v>
      </c>
      <c r="BD22" s="75">
        <f t="shared" si="35"/>
        <v>220</v>
      </c>
      <c r="BE22" s="73">
        <f t="shared" si="36"/>
        <v>94.01709402</v>
      </c>
      <c r="BF22" s="77">
        <v>22.0</v>
      </c>
      <c r="BG22" s="77">
        <v>5.0</v>
      </c>
      <c r="BH22" s="77">
        <v>15.0</v>
      </c>
      <c r="BI22" s="77">
        <f t="shared" ref="BI22:BK22" si="262">BA22+BF22</f>
        <v>126</v>
      </c>
      <c r="BJ22" s="77">
        <f t="shared" si="262"/>
        <v>21</v>
      </c>
      <c r="BK22" s="77">
        <f t="shared" si="262"/>
        <v>115</v>
      </c>
      <c r="BL22" s="77">
        <f t="shared" si="38"/>
        <v>262</v>
      </c>
      <c r="BM22" s="76">
        <f t="shared" si="39"/>
        <v>94.92753623</v>
      </c>
      <c r="BN22" s="92">
        <v>14.0</v>
      </c>
      <c r="BO22" s="92">
        <v>1.0</v>
      </c>
      <c r="BP22" s="92">
        <v>8.0</v>
      </c>
      <c r="BQ22" s="84">
        <f t="shared" ref="BQ22:BS22" si="263">BI22+BN22</f>
        <v>140</v>
      </c>
      <c r="BR22" s="84">
        <f t="shared" si="263"/>
        <v>22</v>
      </c>
      <c r="BS22" s="84">
        <f t="shared" si="263"/>
        <v>123</v>
      </c>
      <c r="BT22" s="77">
        <f t="shared" si="41"/>
        <v>285</v>
      </c>
      <c r="BU22" s="84">
        <f t="shared" si="68"/>
        <v>91.93548387</v>
      </c>
      <c r="BV22" s="92">
        <v>35.0</v>
      </c>
      <c r="BW22" s="92">
        <v>2.0</v>
      </c>
      <c r="BX22" s="92">
        <v>8.0</v>
      </c>
      <c r="BY22" s="84">
        <f t="shared" ref="BY22:CA22" si="264">BQ22+BV22</f>
        <v>175</v>
      </c>
      <c r="BZ22" s="84">
        <f t="shared" si="264"/>
        <v>24</v>
      </c>
      <c r="CA22" s="84">
        <f t="shared" si="264"/>
        <v>131</v>
      </c>
      <c r="CB22" s="77">
        <f t="shared" si="43"/>
        <v>330</v>
      </c>
      <c r="CC22" s="84">
        <f t="shared" si="44"/>
        <v>92.43697479</v>
      </c>
      <c r="CD22" s="93">
        <v>9.0</v>
      </c>
      <c r="CE22" s="93">
        <v>6.0</v>
      </c>
      <c r="CF22" s="93">
        <v>14.0</v>
      </c>
      <c r="CG22" s="94">
        <v>184.0</v>
      </c>
      <c r="CH22" s="94">
        <v>30.0</v>
      </c>
      <c r="CI22" s="94">
        <v>145.0</v>
      </c>
      <c r="CJ22" s="81">
        <v>359.0</v>
      </c>
      <c r="CK22" s="80">
        <v>93.0</v>
      </c>
      <c r="CL22" s="81">
        <v>24.0</v>
      </c>
      <c r="CM22" s="81">
        <v>6.0</v>
      </c>
      <c r="CN22" s="81">
        <v>11.0</v>
      </c>
      <c r="CO22" s="81">
        <f t="shared" ref="CO22:CQ22" si="265">CG22+CL22</f>
        <v>208</v>
      </c>
      <c r="CP22" s="81">
        <f t="shared" si="265"/>
        <v>36</v>
      </c>
      <c r="CQ22" s="81">
        <f t="shared" si="265"/>
        <v>156</v>
      </c>
      <c r="CR22" s="84">
        <f t="shared" si="46"/>
        <v>400</v>
      </c>
      <c r="CS22" s="76">
        <f t="shared" si="47"/>
        <v>93.24009324</v>
      </c>
      <c r="CT22" s="92">
        <v>14.0</v>
      </c>
      <c r="CU22" s="92">
        <v>3.0</v>
      </c>
      <c r="CV22" s="92">
        <v>6.0</v>
      </c>
      <c r="CW22" s="81">
        <f t="shared" ref="CW22:CY22" si="266">CO22+CT22</f>
        <v>222</v>
      </c>
      <c r="CX22" s="81">
        <f t="shared" si="266"/>
        <v>39</v>
      </c>
      <c r="CY22" s="81">
        <f t="shared" si="266"/>
        <v>162</v>
      </c>
      <c r="CZ22" s="84">
        <f t="shared" si="49"/>
        <v>423</v>
      </c>
      <c r="DA22" s="76">
        <f t="shared" si="50"/>
        <v>92.76315789</v>
      </c>
      <c r="DB22" s="95">
        <v>11.0</v>
      </c>
      <c r="DC22" s="95">
        <v>6.0</v>
      </c>
      <c r="DD22" s="95">
        <v>11.0</v>
      </c>
      <c r="DE22" s="96">
        <f t="shared" ref="DE22:DG22" si="267">CW22+DB22</f>
        <v>233</v>
      </c>
      <c r="DF22" s="96">
        <f t="shared" si="267"/>
        <v>45</v>
      </c>
      <c r="DG22" s="96">
        <f t="shared" si="267"/>
        <v>173</v>
      </c>
      <c r="DH22" s="97">
        <f t="shared" si="52"/>
        <v>451</v>
      </c>
      <c r="DI22" s="76">
        <f t="shared" si="53"/>
        <v>92.98969072</v>
      </c>
      <c r="DJ22" s="95">
        <v>17.0</v>
      </c>
      <c r="DK22" s="95">
        <v>6.0</v>
      </c>
      <c r="DL22" s="82">
        <v>13.0</v>
      </c>
      <c r="DM22" s="81">
        <f t="shared" ref="DM22:DO22" si="268">DE22+DJ22</f>
        <v>250</v>
      </c>
      <c r="DN22" s="81">
        <f t="shared" si="268"/>
        <v>51</v>
      </c>
      <c r="DO22" s="81">
        <f t="shared" si="268"/>
        <v>186</v>
      </c>
      <c r="DP22" s="84">
        <f t="shared" si="55"/>
        <v>487</v>
      </c>
      <c r="DQ22" s="85">
        <f t="shared" si="56"/>
        <v>91.24087591</v>
      </c>
      <c r="DR22" s="85">
        <f t="shared" si="57"/>
        <v>237</v>
      </c>
      <c r="DS22" s="85">
        <f t="shared" si="58"/>
        <v>95.18072289</v>
      </c>
      <c r="DT22" s="85">
        <f t="shared" si="59"/>
        <v>93.1166348</v>
      </c>
    </row>
    <row r="23" ht="15.75" customHeight="1">
      <c r="A23" s="35">
        <v>18.0</v>
      </c>
      <c r="B23" s="36" t="s">
        <v>40</v>
      </c>
      <c r="C23" s="86">
        <v>10.0</v>
      </c>
      <c r="D23" s="86">
        <v>0.0</v>
      </c>
      <c r="E23" s="86">
        <v>20.0</v>
      </c>
      <c r="F23" s="86">
        <f t="shared" si="14"/>
        <v>10</v>
      </c>
      <c r="G23" s="86">
        <f t="shared" si="15"/>
        <v>20</v>
      </c>
      <c r="H23" s="86">
        <f t="shared" si="16"/>
        <v>100</v>
      </c>
      <c r="I23" s="86">
        <f t="shared" si="17"/>
        <v>100</v>
      </c>
      <c r="J23" s="86">
        <v>7.0</v>
      </c>
      <c r="K23" s="86">
        <v>1.0</v>
      </c>
      <c r="L23" s="86">
        <v>22.0</v>
      </c>
      <c r="M23" s="87">
        <f t="shared" ref="M23:N23" si="269">C23+J23</f>
        <v>17</v>
      </c>
      <c r="N23" s="87">
        <f t="shared" si="269"/>
        <v>1</v>
      </c>
      <c r="O23" s="87">
        <f t="shared" si="19"/>
        <v>42</v>
      </c>
      <c r="P23" s="87">
        <f t="shared" si="20"/>
        <v>60</v>
      </c>
      <c r="Q23" s="87">
        <f t="shared" si="21"/>
        <v>100</v>
      </c>
      <c r="R23" s="88">
        <v>15.0</v>
      </c>
      <c r="S23" s="88">
        <v>5.0</v>
      </c>
      <c r="T23" s="88">
        <v>14.0</v>
      </c>
      <c r="U23" s="88">
        <f t="shared" ref="U23:W23" si="270">M23+R23</f>
        <v>32</v>
      </c>
      <c r="V23" s="88">
        <f t="shared" si="270"/>
        <v>6</v>
      </c>
      <c r="W23" s="88">
        <f t="shared" si="270"/>
        <v>56</v>
      </c>
      <c r="X23" s="88">
        <f t="shared" si="23"/>
        <v>94</v>
      </c>
      <c r="Y23" s="89">
        <f t="shared" si="24"/>
        <v>100</v>
      </c>
      <c r="Z23" s="90">
        <v>34.0</v>
      </c>
      <c r="AA23" s="90">
        <v>2.0</v>
      </c>
      <c r="AB23" s="90">
        <v>10.0</v>
      </c>
      <c r="AC23" s="88">
        <f t="shared" ref="AC23:AE23" si="271">U23+Z23</f>
        <v>66</v>
      </c>
      <c r="AD23" s="88">
        <f t="shared" si="271"/>
        <v>8</v>
      </c>
      <c r="AE23" s="88">
        <f t="shared" si="271"/>
        <v>66</v>
      </c>
      <c r="AF23" s="88">
        <f t="shared" si="26"/>
        <v>140</v>
      </c>
      <c r="AG23" s="89">
        <f t="shared" si="27"/>
        <v>100</v>
      </c>
      <c r="AH23" s="90">
        <v>15.0</v>
      </c>
      <c r="AI23" s="90">
        <v>5.0</v>
      </c>
      <c r="AJ23" s="90">
        <v>13.0</v>
      </c>
      <c r="AK23" s="88">
        <f t="shared" ref="AK23:AM23" si="272">AC23+AH23</f>
        <v>81</v>
      </c>
      <c r="AL23" s="88">
        <f t="shared" si="272"/>
        <v>13</v>
      </c>
      <c r="AM23" s="88">
        <f t="shared" si="272"/>
        <v>79</v>
      </c>
      <c r="AN23" s="88">
        <f t="shared" si="29"/>
        <v>173</v>
      </c>
      <c r="AO23" s="89">
        <f t="shared" si="30"/>
        <v>97.19101124</v>
      </c>
      <c r="AP23" s="91">
        <v>7.0</v>
      </c>
      <c r="AQ23" s="91">
        <v>1.0</v>
      </c>
      <c r="AR23" s="91">
        <v>9.0</v>
      </c>
      <c r="AS23" s="89">
        <f t="shared" ref="AS23:AU23" si="273">AK23+AP23</f>
        <v>88</v>
      </c>
      <c r="AT23" s="89">
        <f t="shared" si="273"/>
        <v>14</v>
      </c>
      <c r="AU23" s="89">
        <f t="shared" si="273"/>
        <v>88</v>
      </c>
      <c r="AV23" s="75">
        <f t="shared" si="32"/>
        <v>190</v>
      </c>
      <c r="AW23" s="73">
        <f t="shared" si="33"/>
        <v>97.43589744</v>
      </c>
      <c r="AX23" s="91">
        <v>17.0</v>
      </c>
      <c r="AY23" s="91">
        <v>3.0</v>
      </c>
      <c r="AZ23" s="91">
        <v>18.0</v>
      </c>
      <c r="BA23" s="89">
        <f t="shared" ref="BA23:BC23" si="274">AS23+AX23</f>
        <v>105</v>
      </c>
      <c r="BB23" s="73">
        <f t="shared" si="274"/>
        <v>17</v>
      </c>
      <c r="BC23" s="73">
        <f t="shared" si="274"/>
        <v>106</v>
      </c>
      <c r="BD23" s="75">
        <f t="shared" si="35"/>
        <v>228</v>
      </c>
      <c r="BE23" s="73">
        <f t="shared" si="36"/>
        <v>97.43589744</v>
      </c>
      <c r="BF23" s="77">
        <v>21.0</v>
      </c>
      <c r="BG23" s="77">
        <v>5.0</v>
      </c>
      <c r="BH23" s="77">
        <v>15.0</v>
      </c>
      <c r="BI23" s="77">
        <f t="shared" ref="BI23:BK23" si="275">BA23+BF23</f>
        <v>126</v>
      </c>
      <c r="BJ23" s="77">
        <f t="shared" si="275"/>
        <v>22</v>
      </c>
      <c r="BK23" s="77">
        <f t="shared" si="275"/>
        <v>121</v>
      </c>
      <c r="BL23" s="77">
        <f t="shared" si="38"/>
        <v>269</v>
      </c>
      <c r="BM23" s="76">
        <f t="shared" si="39"/>
        <v>97.46376812</v>
      </c>
      <c r="BN23" s="92">
        <v>22.0</v>
      </c>
      <c r="BO23" s="92">
        <v>2.0</v>
      </c>
      <c r="BP23" s="92">
        <v>9.0</v>
      </c>
      <c r="BQ23" s="84">
        <f t="shared" ref="BQ23:BS23" si="276">BI23+BN23</f>
        <v>148</v>
      </c>
      <c r="BR23" s="84">
        <f t="shared" si="276"/>
        <v>24</v>
      </c>
      <c r="BS23" s="84">
        <f t="shared" si="276"/>
        <v>130</v>
      </c>
      <c r="BT23" s="77">
        <f t="shared" si="41"/>
        <v>302</v>
      </c>
      <c r="BU23" s="84">
        <f t="shared" si="68"/>
        <v>97.41935484</v>
      </c>
      <c r="BV23" s="92">
        <v>28.0</v>
      </c>
      <c r="BW23" s="92">
        <v>2.0</v>
      </c>
      <c r="BX23" s="92">
        <v>6.0</v>
      </c>
      <c r="BY23" s="84">
        <f t="shared" ref="BY23:CA23" si="277">BQ23+BV23</f>
        <v>176</v>
      </c>
      <c r="BZ23" s="84">
        <f t="shared" si="277"/>
        <v>26</v>
      </c>
      <c r="CA23" s="84">
        <f t="shared" si="277"/>
        <v>136</v>
      </c>
      <c r="CB23" s="77">
        <f t="shared" si="43"/>
        <v>338</v>
      </c>
      <c r="CC23" s="84">
        <f t="shared" si="44"/>
        <v>94.67787115</v>
      </c>
      <c r="CD23" s="93">
        <v>5.0</v>
      </c>
      <c r="CE23" s="93">
        <v>5.0</v>
      </c>
      <c r="CF23" s="93">
        <v>16.0</v>
      </c>
      <c r="CG23" s="94">
        <v>181.0</v>
      </c>
      <c r="CH23" s="94">
        <v>31.0</v>
      </c>
      <c r="CI23" s="94">
        <v>152.0</v>
      </c>
      <c r="CJ23" s="81">
        <v>364.0</v>
      </c>
      <c r="CK23" s="80">
        <v>94.0</v>
      </c>
      <c r="CL23" s="81">
        <v>24.0</v>
      </c>
      <c r="CM23" s="81">
        <v>6.0</v>
      </c>
      <c r="CN23" s="81">
        <v>11.0</v>
      </c>
      <c r="CO23" s="81">
        <f t="shared" ref="CO23:CQ23" si="278">CG23+CL23</f>
        <v>205</v>
      </c>
      <c r="CP23" s="81">
        <f t="shared" si="278"/>
        <v>37</v>
      </c>
      <c r="CQ23" s="81">
        <f t="shared" si="278"/>
        <v>163</v>
      </c>
      <c r="CR23" s="84">
        <f t="shared" si="46"/>
        <v>405</v>
      </c>
      <c r="CS23" s="76">
        <f t="shared" si="47"/>
        <v>94.40559441</v>
      </c>
      <c r="CT23" s="92">
        <v>18.0</v>
      </c>
      <c r="CU23" s="92">
        <v>3.0</v>
      </c>
      <c r="CV23" s="92">
        <v>6.0</v>
      </c>
      <c r="CW23" s="81">
        <f t="shared" ref="CW23:CY23" si="279">CO23+CT23</f>
        <v>223</v>
      </c>
      <c r="CX23" s="81">
        <f t="shared" si="279"/>
        <v>40</v>
      </c>
      <c r="CY23" s="81">
        <f t="shared" si="279"/>
        <v>169</v>
      </c>
      <c r="CZ23" s="84">
        <f t="shared" si="49"/>
        <v>432</v>
      </c>
      <c r="DA23" s="76">
        <f t="shared" si="50"/>
        <v>94.73684211</v>
      </c>
      <c r="DB23" s="95">
        <v>9.0</v>
      </c>
      <c r="DC23" s="95">
        <v>4.0</v>
      </c>
      <c r="DD23" s="95">
        <v>11.0</v>
      </c>
      <c r="DE23" s="96">
        <f t="shared" ref="DE23:DG23" si="280">CW23+DB23</f>
        <v>232</v>
      </c>
      <c r="DF23" s="96">
        <f t="shared" si="280"/>
        <v>44</v>
      </c>
      <c r="DG23" s="96">
        <f t="shared" si="280"/>
        <v>180</v>
      </c>
      <c r="DH23" s="97">
        <f t="shared" si="52"/>
        <v>456</v>
      </c>
      <c r="DI23" s="76">
        <f t="shared" si="53"/>
        <v>94.02061856</v>
      </c>
      <c r="DJ23" s="95">
        <v>14.0</v>
      </c>
      <c r="DK23" s="95">
        <v>5.0</v>
      </c>
      <c r="DL23" s="82">
        <v>13.0</v>
      </c>
      <c r="DM23" s="81">
        <f t="shared" ref="DM23:DO23" si="281">DE23+DJ23</f>
        <v>246</v>
      </c>
      <c r="DN23" s="81">
        <f t="shared" si="281"/>
        <v>49</v>
      </c>
      <c r="DO23" s="81">
        <f t="shared" si="281"/>
        <v>193</v>
      </c>
      <c r="DP23" s="84">
        <f t="shared" si="55"/>
        <v>488</v>
      </c>
      <c r="DQ23" s="85">
        <f t="shared" si="56"/>
        <v>89.7810219</v>
      </c>
      <c r="DR23" s="85">
        <f t="shared" si="57"/>
        <v>242</v>
      </c>
      <c r="DS23" s="85">
        <f t="shared" si="58"/>
        <v>97.18875502</v>
      </c>
      <c r="DT23" s="85">
        <f t="shared" si="59"/>
        <v>93.30783939</v>
      </c>
    </row>
    <row r="24" ht="15.75" customHeight="1">
      <c r="A24" s="35">
        <v>19.0</v>
      </c>
      <c r="B24" s="39" t="s">
        <v>41</v>
      </c>
      <c r="C24" s="86">
        <v>10.0</v>
      </c>
      <c r="D24" s="86">
        <v>0.0</v>
      </c>
      <c r="E24" s="86">
        <v>20.0</v>
      </c>
      <c r="F24" s="86">
        <f t="shared" si="14"/>
        <v>10</v>
      </c>
      <c r="G24" s="86">
        <f t="shared" si="15"/>
        <v>20</v>
      </c>
      <c r="H24" s="86">
        <f t="shared" si="16"/>
        <v>100</v>
      </c>
      <c r="I24" s="86">
        <f t="shared" si="17"/>
        <v>100</v>
      </c>
      <c r="J24" s="86">
        <v>7.0</v>
      </c>
      <c r="K24" s="86">
        <v>1.0</v>
      </c>
      <c r="L24" s="86">
        <v>22.0</v>
      </c>
      <c r="M24" s="87">
        <f t="shared" ref="M24:N24" si="282">C24+J24</f>
        <v>17</v>
      </c>
      <c r="N24" s="87">
        <f t="shared" si="282"/>
        <v>1</v>
      </c>
      <c r="O24" s="87">
        <f t="shared" si="19"/>
        <v>42</v>
      </c>
      <c r="P24" s="87">
        <f t="shared" si="20"/>
        <v>60</v>
      </c>
      <c r="Q24" s="87">
        <f t="shared" si="21"/>
        <v>100</v>
      </c>
      <c r="R24" s="88">
        <v>15.0</v>
      </c>
      <c r="S24" s="88">
        <v>5.0</v>
      </c>
      <c r="T24" s="88">
        <v>14.0</v>
      </c>
      <c r="U24" s="88">
        <f t="shared" ref="U24:W24" si="283">M24+R24</f>
        <v>32</v>
      </c>
      <c r="V24" s="88">
        <f t="shared" si="283"/>
        <v>6</v>
      </c>
      <c r="W24" s="88">
        <f t="shared" si="283"/>
        <v>56</v>
      </c>
      <c r="X24" s="88">
        <f t="shared" si="23"/>
        <v>94</v>
      </c>
      <c r="Y24" s="89">
        <f t="shared" si="24"/>
        <v>100</v>
      </c>
      <c r="Z24" s="90">
        <v>34.0</v>
      </c>
      <c r="AA24" s="90">
        <v>2.0</v>
      </c>
      <c r="AB24" s="90">
        <v>10.0</v>
      </c>
      <c r="AC24" s="88">
        <f t="shared" ref="AC24:AE24" si="284">U24+Z24</f>
        <v>66</v>
      </c>
      <c r="AD24" s="88">
        <f t="shared" si="284"/>
        <v>8</v>
      </c>
      <c r="AE24" s="88">
        <f t="shared" si="284"/>
        <v>66</v>
      </c>
      <c r="AF24" s="88">
        <f t="shared" si="26"/>
        <v>140</v>
      </c>
      <c r="AG24" s="89">
        <f t="shared" si="27"/>
        <v>100</v>
      </c>
      <c r="AH24" s="90">
        <v>18.0</v>
      </c>
      <c r="AI24" s="90">
        <v>5.0</v>
      </c>
      <c r="AJ24" s="90">
        <v>13.0</v>
      </c>
      <c r="AK24" s="88">
        <f t="shared" ref="AK24:AM24" si="285">AC24+AH24</f>
        <v>84</v>
      </c>
      <c r="AL24" s="88">
        <f t="shared" si="285"/>
        <v>13</v>
      </c>
      <c r="AM24" s="88">
        <f t="shared" si="285"/>
        <v>79</v>
      </c>
      <c r="AN24" s="88">
        <f t="shared" si="29"/>
        <v>176</v>
      </c>
      <c r="AO24" s="89">
        <f t="shared" si="30"/>
        <v>98.87640449</v>
      </c>
      <c r="AP24" s="91">
        <v>7.0</v>
      </c>
      <c r="AQ24" s="91">
        <v>1.0</v>
      </c>
      <c r="AR24" s="91">
        <v>9.0</v>
      </c>
      <c r="AS24" s="89">
        <f t="shared" ref="AS24:AU24" si="286">AK24+AP24</f>
        <v>91</v>
      </c>
      <c r="AT24" s="89">
        <f t="shared" si="286"/>
        <v>14</v>
      </c>
      <c r="AU24" s="89">
        <f t="shared" si="286"/>
        <v>88</v>
      </c>
      <c r="AV24" s="75">
        <f t="shared" si="32"/>
        <v>193</v>
      </c>
      <c r="AW24" s="73">
        <f t="shared" si="33"/>
        <v>98.97435897</v>
      </c>
      <c r="AX24" s="91">
        <v>16.0</v>
      </c>
      <c r="AY24" s="91">
        <v>3.0</v>
      </c>
      <c r="AZ24" s="91">
        <v>18.0</v>
      </c>
      <c r="BA24" s="89">
        <f t="shared" ref="BA24:BC24" si="287">AS24+AX24</f>
        <v>107</v>
      </c>
      <c r="BB24" s="73">
        <f t="shared" si="287"/>
        <v>17</v>
      </c>
      <c r="BC24" s="73">
        <f t="shared" si="287"/>
        <v>106</v>
      </c>
      <c r="BD24" s="75">
        <f t="shared" si="35"/>
        <v>230</v>
      </c>
      <c r="BE24" s="73">
        <f t="shared" si="36"/>
        <v>98.29059829</v>
      </c>
      <c r="BF24" s="77">
        <v>20.0</v>
      </c>
      <c r="BG24" s="77">
        <v>5.0</v>
      </c>
      <c r="BH24" s="77">
        <v>15.0</v>
      </c>
      <c r="BI24" s="77">
        <f t="shared" ref="BI24:BK24" si="288">BA24+BF24</f>
        <v>127</v>
      </c>
      <c r="BJ24" s="77">
        <f t="shared" si="288"/>
        <v>22</v>
      </c>
      <c r="BK24" s="77">
        <f t="shared" si="288"/>
        <v>121</v>
      </c>
      <c r="BL24" s="77">
        <f t="shared" si="38"/>
        <v>270</v>
      </c>
      <c r="BM24" s="76">
        <f t="shared" si="39"/>
        <v>97.82608696</v>
      </c>
      <c r="BN24" s="92">
        <v>22.0</v>
      </c>
      <c r="BO24" s="92">
        <v>2.0</v>
      </c>
      <c r="BP24" s="92">
        <v>7.0</v>
      </c>
      <c r="BQ24" s="84">
        <f t="shared" ref="BQ24:BS24" si="289">BI24+BN24</f>
        <v>149</v>
      </c>
      <c r="BR24" s="84">
        <f t="shared" si="289"/>
        <v>24</v>
      </c>
      <c r="BS24" s="84">
        <f t="shared" si="289"/>
        <v>128</v>
      </c>
      <c r="BT24" s="77">
        <f t="shared" si="41"/>
        <v>301</v>
      </c>
      <c r="BU24" s="84">
        <f t="shared" si="68"/>
        <v>97.09677419</v>
      </c>
      <c r="BV24" s="92">
        <v>37.0</v>
      </c>
      <c r="BW24" s="92">
        <v>2.0</v>
      </c>
      <c r="BX24" s="92">
        <v>8.0</v>
      </c>
      <c r="BY24" s="84">
        <f t="shared" ref="BY24:CA24" si="290">BQ24+BV24</f>
        <v>186</v>
      </c>
      <c r="BZ24" s="84">
        <f t="shared" si="290"/>
        <v>26</v>
      </c>
      <c r="CA24" s="84">
        <f t="shared" si="290"/>
        <v>136</v>
      </c>
      <c r="CB24" s="77">
        <f t="shared" si="43"/>
        <v>348</v>
      </c>
      <c r="CC24" s="84">
        <f t="shared" si="44"/>
        <v>97.4789916</v>
      </c>
      <c r="CD24" s="93">
        <v>8.0</v>
      </c>
      <c r="CE24" s="93">
        <v>6.0</v>
      </c>
      <c r="CF24" s="93">
        <v>16.0</v>
      </c>
      <c r="CG24" s="94">
        <v>194.0</v>
      </c>
      <c r="CH24" s="94">
        <v>32.0</v>
      </c>
      <c r="CI24" s="94">
        <v>152.0</v>
      </c>
      <c r="CJ24" s="81">
        <v>378.0</v>
      </c>
      <c r="CK24" s="80">
        <v>97.0</v>
      </c>
      <c r="CL24" s="81">
        <v>24.0</v>
      </c>
      <c r="CM24" s="81">
        <v>6.0</v>
      </c>
      <c r="CN24" s="81">
        <v>11.0</v>
      </c>
      <c r="CO24" s="81">
        <f t="shared" ref="CO24:CQ24" si="291">CG24+CL24</f>
        <v>218</v>
      </c>
      <c r="CP24" s="81">
        <f t="shared" si="291"/>
        <v>38</v>
      </c>
      <c r="CQ24" s="81">
        <f t="shared" si="291"/>
        <v>163</v>
      </c>
      <c r="CR24" s="84">
        <f t="shared" si="46"/>
        <v>419</v>
      </c>
      <c r="CS24" s="76">
        <f t="shared" si="47"/>
        <v>97.66899767</v>
      </c>
      <c r="CT24" s="92">
        <v>18.0</v>
      </c>
      <c r="CU24" s="92">
        <v>3.0</v>
      </c>
      <c r="CV24" s="92">
        <v>6.0</v>
      </c>
      <c r="CW24" s="81">
        <f t="shared" ref="CW24:CY24" si="292">CO24+CT24</f>
        <v>236</v>
      </c>
      <c r="CX24" s="81">
        <f t="shared" si="292"/>
        <v>41</v>
      </c>
      <c r="CY24" s="81">
        <f t="shared" si="292"/>
        <v>169</v>
      </c>
      <c r="CZ24" s="84">
        <f t="shared" si="49"/>
        <v>446</v>
      </c>
      <c r="DA24" s="76">
        <f t="shared" si="50"/>
        <v>97.80701754</v>
      </c>
      <c r="DB24" s="95">
        <v>12.0</v>
      </c>
      <c r="DC24" s="95">
        <v>5.0</v>
      </c>
      <c r="DD24" s="95">
        <v>11.0</v>
      </c>
      <c r="DE24" s="96">
        <f t="shared" ref="DE24:DG24" si="293">CW24+DB24</f>
        <v>248</v>
      </c>
      <c r="DF24" s="96">
        <f t="shared" si="293"/>
        <v>46</v>
      </c>
      <c r="DG24" s="96">
        <f t="shared" si="293"/>
        <v>180</v>
      </c>
      <c r="DH24" s="97">
        <f t="shared" si="52"/>
        <v>474</v>
      </c>
      <c r="DI24" s="76">
        <f t="shared" si="53"/>
        <v>97.73195876</v>
      </c>
      <c r="DJ24" s="95">
        <v>16.0</v>
      </c>
      <c r="DK24" s="95">
        <v>7.0</v>
      </c>
      <c r="DL24" s="82">
        <v>13.0</v>
      </c>
      <c r="DM24" s="81">
        <f t="shared" ref="DM24:DO24" si="294">DE24+DJ24</f>
        <v>264</v>
      </c>
      <c r="DN24" s="81">
        <f t="shared" si="294"/>
        <v>53</v>
      </c>
      <c r="DO24" s="81">
        <f t="shared" si="294"/>
        <v>193</v>
      </c>
      <c r="DP24" s="84">
        <f t="shared" si="55"/>
        <v>510</v>
      </c>
      <c r="DQ24" s="85">
        <f t="shared" si="56"/>
        <v>96.35036496</v>
      </c>
      <c r="DR24" s="85">
        <f t="shared" si="57"/>
        <v>246</v>
      </c>
      <c r="DS24" s="85">
        <f t="shared" si="58"/>
        <v>98.79518072</v>
      </c>
      <c r="DT24" s="85">
        <f t="shared" si="59"/>
        <v>97.51434034</v>
      </c>
    </row>
    <row r="25" ht="15.75" customHeight="1">
      <c r="A25" s="35">
        <v>20.0</v>
      </c>
      <c r="B25" s="36" t="s">
        <v>42</v>
      </c>
      <c r="C25" s="86">
        <v>10.0</v>
      </c>
      <c r="D25" s="86">
        <v>0.0</v>
      </c>
      <c r="E25" s="86">
        <v>19.0</v>
      </c>
      <c r="F25" s="86">
        <f t="shared" si="14"/>
        <v>10</v>
      </c>
      <c r="G25" s="86">
        <f t="shared" si="15"/>
        <v>19</v>
      </c>
      <c r="H25" s="86">
        <f t="shared" si="16"/>
        <v>100</v>
      </c>
      <c r="I25" s="86">
        <f t="shared" si="17"/>
        <v>95</v>
      </c>
      <c r="J25" s="86">
        <v>7.0</v>
      </c>
      <c r="K25" s="86">
        <v>1.0</v>
      </c>
      <c r="L25" s="86">
        <v>22.0</v>
      </c>
      <c r="M25" s="87">
        <f t="shared" ref="M25:N25" si="295">C25+J25</f>
        <v>17</v>
      </c>
      <c r="N25" s="87">
        <f t="shared" si="295"/>
        <v>1</v>
      </c>
      <c r="O25" s="87">
        <f t="shared" si="19"/>
        <v>41</v>
      </c>
      <c r="P25" s="87">
        <f t="shared" si="20"/>
        <v>59</v>
      </c>
      <c r="Q25" s="89">
        <f t="shared" si="21"/>
        <v>98.33333333</v>
      </c>
      <c r="R25" s="88">
        <v>15.0</v>
      </c>
      <c r="S25" s="88">
        <v>5.0</v>
      </c>
      <c r="T25" s="88">
        <v>14.0</v>
      </c>
      <c r="U25" s="88">
        <f t="shared" ref="U25:W25" si="296">M25+R25</f>
        <v>32</v>
      </c>
      <c r="V25" s="88">
        <f t="shared" si="296"/>
        <v>6</v>
      </c>
      <c r="W25" s="88">
        <f t="shared" si="296"/>
        <v>55</v>
      </c>
      <c r="X25" s="88">
        <f t="shared" si="23"/>
        <v>93</v>
      </c>
      <c r="Y25" s="89">
        <f t="shared" si="24"/>
        <v>98.93617021</v>
      </c>
      <c r="Z25" s="90">
        <v>34.0</v>
      </c>
      <c r="AA25" s="90">
        <v>2.0</v>
      </c>
      <c r="AB25" s="90">
        <v>10.0</v>
      </c>
      <c r="AC25" s="88">
        <f t="shared" ref="AC25:AE25" si="297">U25+Z25</f>
        <v>66</v>
      </c>
      <c r="AD25" s="88">
        <f t="shared" si="297"/>
        <v>8</v>
      </c>
      <c r="AE25" s="88">
        <f t="shared" si="297"/>
        <v>65</v>
      </c>
      <c r="AF25" s="88">
        <f t="shared" si="26"/>
        <v>139</v>
      </c>
      <c r="AG25" s="89">
        <f t="shared" si="27"/>
        <v>99.28571429</v>
      </c>
      <c r="AH25" s="90">
        <v>18.0</v>
      </c>
      <c r="AI25" s="90">
        <v>3.0</v>
      </c>
      <c r="AJ25" s="90">
        <v>13.0</v>
      </c>
      <c r="AK25" s="88">
        <f t="shared" ref="AK25:AM25" si="298">AC25+AH25</f>
        <v>84</v>
      </c>
      <c r="AL25" s="88">
        <f t="shared" si="298"/>
        <v>11</v>
      </c>
      <c r="AM25" s="88">
        <f t="shared" si="298"/>
        <v>78</v>
      </c>
      <c r="AN25" s="88">
        <f t="shared" si="29"/>
        <v>173</v>
      </c>
      <c r="AO25" s="89">
        <f t="shared" si="30"/>
        <v>97.19101124</v>
      </c>
      <c r="AP25" s="91">
        <v>5.0</v>
      </c>
      <c r="AQ25" s="91">
        <v>1.0</v>
      </c>
      <c r="AR25" s="91">
        <v>9.0</v>
      </c>
      <c r="AS25" s="89">
        <f t="shared" ref="AS25:AU25" si="299">AK25+AP25</f>
        <v>89</v>
      </c>
      <c r="AT25" s="89">
        <f t="shared" si="299"/>
        <v>12</v>
      </c>
      <c r="AU25" s="89">
        <f t="shared" si="299"/>
        <v>87</v>
      </c>
      <c r="AV25" s="75">
        <f t="shared" si="32"/>
        <v>188</v>
      </c>
      <c r="AW25" s="73">
        <f t="shared" si="33"/>
        <v>96.41025641</v>
      </c>
      <c r="AX25" s="91">
        <v>16.0</v>
      </c>
      <c r="AY25" s="91">
        <v>3.0</v>
      </c>
      <c r="AZ25" s="91">
        <v>18.0</v>
      </c>
      <c r="BA25" s="89">
        <f t="shared" ref="BA25:BC25" si="300">AS25+AX25</f>
        <v>105</v>
      </c>
      <c r="BB25" s="73">
        <f t="shared" si="300"/>
        <v>15</v>
      </c>
      <c r="BC25" s="73">
        <f t="shared" si="300"/>
        <v>105</v>
      </c>
      <c r="BD25" s="75">
        <f t="shared" si="35"/>
        <v>225</v>
      </c>
      <c r="BE25" s="73">
        <f t="shared" si="36"/>
        <v>96.15384615</v>
      </c>
      <c r="BF25" s="77">
        <v>21.0</v>
      </c>
      <c r="BG25" s="77">
        <v>5.0</v>
      </c>
      <c r="BH25" s="77">
        <v>11.0</v>
      </c>
      <c r="BI25" s="77">
        <f t="shared" ref="BI25:BK25" si="301">BA25+BF25</f>
        <v>126</v>
      </c>
      <c r="BJ25" s="77">
        <f t="shared" si="301"/>
        <v>20</v>
      </c>
      <c r="BK25" s="77">
        <f t="shared" si="301"/>
        <v>116</v>
      </c>
      <c r="BL25" s="77">
        <f t="shared" si="38"/>
        <v>262</v>
      </c>
      <c r="BM25" s="76">
        <f t="shared" si="39"/>
        <v>94.92753623</v>
      </c>
      <c r="BN25" s="92">
        <v>21.0</v>
      </c>
      <c r="BO25" s="92">
        <v>1.0</v>
      </c>
      <c r="BP25" s="92">
        <v>9.0</v>
      </c>
      <c r="BQ25" s="84">
        <f t="shared" ref="BQ25:BS25" si="302">BI25+BN25</f>
        <v>147</v>
      </c>
      <c r="BR25" s="84">
        <f t="shared" si="302"/>
        <v>21</v>
      </c>
      <c r="BS25" s="84">
        <f t="shared" si="302"/>
        <v>125</v>
      </c>
      <c r="BT25" s="77">
        <f t="shared" si="41"/>
        <v>293</v>
      </c>
      <c r="BU25" s="84">
        <f t="shared" si="68"/>
        <v>94.51612903</v>
      </c>
      <c r="BV25" s="92">
        <v>37.0</v>
      </c>
      <c r="BW25" s="92">
        <v>2.0</v>
      </c>
      <c r="BX25" s="92">
        <v>7.0</v>
      </c>
      <c r="BY25" s="84">
        <f t="shared" ref="BY25:CA25" si="303">BQ25+BV25</f>
        <v>184</v>
      </c>
      <c r="BZ25" s="84">
        <f t="shared" si="303"/>
        <v>23</v>
      </c>
      <c r="CA25" s="84">
        <f t="shared" si="303"/>
        <v>132</v>
      </c>
      <c r="CB25" s="77">
        <f t="shared" si="43"/>
        <v>339</v>
      </c>
      <c r="CC25" s="84">
        <f t="shared" si="44"/>
        <v>94.95798319</v>
      </c>
      <c r="CD25" s="93">
        <v>9.0</v>
      </c>
      <c r="CE25" s="93">
        <v>5.0</v>
      </c>
      <c r="CF25" s="93">
        <v>12.0</v>
      </c>
      <c r="CG25" s="94">
        <v>193.0</v>
      </c>
      <c r="CH25" s="94">
        <v>28.0</v>
      </c>
      <c r="CI25" s="94">
        <v>144.0</v>
      </c>
      <c r="CJ25" s="81">
        <v>365.0</v>
      </c>
      <c r="CK25" s="80">
        <v>94.0</v>
      </c>
      <c r="CL25" s="81">
        <v>24.0</v>
      </c>
      <c r="CM25" s="81">
        <v>6.0</v>
      </c>
      <c r="CN25" s="81">
        <v>11.0</v>
      </c>
      <c r="CO25" s="81">
        <f t="shared" ref="CO25:CQ25" si="304">CG25+CL25</f>
        <v>217</v>
      </c>
      <c r="CP25" s="81">
        <f t="shared" si="304"/>
        <v>34</v>
      </c>
      <c r="CQ25" s="81">
        <f t="shared" si="304"/>
        <v>155</v>
      </c>
      <c r="CR25" s="84">
        <f t="shared" si="46"/>
        <v>406</v>
      </c>
      <c r="CS25" s="76">
        <f t="shared" si="47"/>
        <v>94.63869464</v>
      </c>
      <c r="CT25" s="92">
        <v>18.0</v>
      </c>
      <c r="CU25" s="92">
        <v>3.0</v>
      </c>
      <c r="CV25" s="92">
        <v>6.0</v>
      </c>
      <c r="CW25" s="81">
        <f t="shared" ref="CW25:CY25" si="305">CO25+CT25</f>
        <v>235</v>
      </c>
      <c r="CX25" s="81">
        <f t="shared" si="305"/>
        <v>37</v>
      </c>
      <c r="CY25" s="81">
        <f t="shared" si="305"/>
        <v>161</v>
      </c>
      <c r="CZ25" s="84">
        <f t="shared" si="49"/>
        <v>433</v>
      </c>
      <c r="DA25" s="76">
        <f t="shared" si="50"/>
        <v>94.95614035</v>
      </c>
      <c r="DB25" s="95">
        <v>10.0</v>
      </c>
      <c r="DC25" s="95">
        <v>5.0</v>
      </c>
      <c r="DD25" s="95">
        <v>9.0</v>
      </c>
      <c r="DE25" s="96">
        <f t="shared" ref="DE25:DG25" si="306">CW25+DB25</f>
        <v>245</v>
      </c>
      <c r="DF25" s="96">
        <f t="shared" si="306"/>
        <v>42</v>
      </c>
      <c r="DG25" s="96">
        <f t="shared" si="306"/>
        <v>170</v>
      </c>
      <c r="DH25" s="97">
        <f t="shared" si="52"/>
        <v>457</v>
      </c>
      <c r="DI25" s="76">
        <f t="shared" si="53"/>
        <v>94.22680412</v>
      </c>
      <c r="DJ25" s="95">
        <v>18.0</v>
      </c>
      <c r="DK25" s="95">
        <v>6.0</v>
      </c>
      <c r="DL25" s="82">
        <v>13.0</v>
      </c>
      <c r="DM25" s="81">
        <f t="shared" ref="DM25:DO25" si="307">DE25+DJ25</f>
        <v>263</v>
      </c>
      <c r="DN25" s="81">
        <f t="shared" si="307"/>
        <v>48</v>
      </c>
      <c r="DO25" s="81">
        <f t="shared" si="307"/>
        <v>183</v>
      </c>
      <c r="DP25" s="84">
        <f t="shared" si="55"/>
        <v>494</v>
      </c>
      <c r="DQ25" s="85">
        <f t="shared" si="56"/>
        <v>95.98540146</v>
      </c>
      <c r="DR25" s="85">
        <f t="shared" si="57"/>
        <v>231</v>
      </c>
      <c r="DS25" s="85">
        <f t="shared" si="58"/>
        <v>92.77108434</v>
      </c>
      <c r="DT25" s="85">
        <f t="shared" si="59"/>
        <v>94.45506692</v>
      </c>
    </row>
    <row r="26" ht="15.75" customHeight="1">
      <c r="A26" s="35">
        <v>21.0</v>
      </c>
      <c r="B26" s="36" t="s">
        <v>43</v>
      </c>
      <c r="C26" s="86">
        <v>10.0</v>
      </c>
      <c r="D26" s="86">
        <v>0.0</v>
      </c>
      <c r="E26" s="86">
        <v>20.0</v>
      </c>
      <c r="F26" s="86">
        <f t="shared" si="14"/>
        <v>10</v>
      </c>
      <c r="G26" s="86">
        <f t="shared" si="15"/>
        <v>20</v>
      </c>
      <c r="H26" s="86">
        <f t="shared" si="16"/>
        <v>100</v>
      </c>
      <c r="I26" s="86">
        <f t="shared" si="17"/>
        <v>100</v>
      </c>
      <c r="J26" s="86">
        <v>7.0</v>
      </c>
      <c r="K26" s="86">
        <v>1.0</v>
      </c>
      <c r="L26" s="86">
        <v>22.0</v>
      </c>
      <c r="M26" s="87">
        <f t="shared" ref="M26:N26" si="308">C26+J26</f>
        <v>17</v>
      </c>
      <c r="N26" s="87">
        <f t="shared" si="308"/>
        <v>1</v>
      </c>
      <c r="O26" s="87">
        <f t="shared" si="19"/>
        <v>42</v>
      </c>
      <c r="P26" s="87">
        <f t="shared" si="20"/>
        <v>60</v>
      </c>
      <c r="Q26" s="87">
        <f t="shared" si="21"/>
        <v>100</v>
      </c>
      <c r="R26" s="88">
        <v>15.0</v>
      </c>
      <c r="S26" s="88">
        <v>5.0</v>
      </c>
      <c r="T26" s="88">
        <v>14.0</v>
      </c>
      <c r="U26" s="88">
        <f t="shared" ref="U26:W26" si="309">M26+R26</f>
        <v>32</v>
      </c>
      <c r="V26" s="88">
        <f t="shared" si="309"/>
        <v>6</v>
      </c>
      <c r="W26" s="88">
        <f t="shared" si="309"/>
        <v>56</v>
      </c>
      <c r="X26" s="88">
        <f t="shared" si="23"/>
        <v>94</v>
      </c>
      <c r="Y26" s="89">
        <f t="shared" si="24"/>
        <v>100</v>
      </c>
      <c r="Z26" s="90">
        <v>34.0</v>
      </c>
      <c r="AA26" s="90">
        <v>2.0</v>
      </c>
      <c r="AB26" s="90">
        <v>10.0</v>
      </c>
      <c r="AC26" s="88">
        <f t="shared" ref="AC26:AE26" si="310">U26+Z26</f>
        <v>66</v>
      </c>
      <c r="AD26" s="88">
        <f t="shared" si="310"/>
        <v>8</v>
      </c>
      <c r="AE26" s="88">
        <f t="shared" si="310"/>
        <v>66</v>
      </c>
      <c r="AF26" s="88">
        <f t="shared" si="26"/>
        <v>140</v>
      </c>
      <c r="AG26" s="89">
        <f t="shared" si="27"/>
        <v>100</v>
      </c>
      <c r="AH26" s="90">
        <v>20.0</v>
      </c>
      <c r="AI26" s="90">
        <v>5.0</v>
      </c>
      <c r="AJ26" s="90">
        <v>13.0</v>
      </c>
      <c r="AK26" s="88">
        <f t="shared" ref="AK26:AM26" si="311">AC26+AH26</f>
        <v>86</v>
      </c>
      <c r="AL26" s="88">
        <f t="shared" si="311"/>
        <v>13</v>
      </c>
      <c r="AM26" s="88">
        <f t="shared" si="311"/>
        <v>79</v>
      </c>
      <c r="AN26" s="88">
        <f t="shared" si="29"/>
        <v>178</v>
      </c>
      <c r="AO26" s="89">
        <f t="shared" si="30"/>
        <v>100</v>
      </c>
      <c r="AP26" s="91">
        <v>6.0</v>
      </c>
      <c r="AQ26" s="91">
        <v>1.0</v>
      </c>
      <c r="AR26" s="91">
        <v>9.0</v>
      </c>
      <c r="AS26" s="89">
        <f t="shared" ref="AS26:AU26" si="312">AK26+AP26</f>
        <v>92</v>
      </c>
      <c r="AT26" s="89">
        <f t="shared" si="312"/>
        <v>14</v>
      </c>
      <c r="AU26" s="89">
        <f t="shared" si="312"/>
        <v>88</v>
      </c>
      <c r="AV26" s="75">
        <f t="shared" si="32"/>
        <v>194</v>
      </c>
      <c r="AW26" s="73">
        <f t="shared" si="33"/>
        <v>99.48717949</v>
      </c>
      <c r="AX26" s="91">
        <v>14.0</v>
      </c>
      <c r="AY26" s="91">
        <v>3.0</v>
      </c>
      <c r="AZ26" s="91">
        <v>18.0</v>
      </c>
      <c r="BA26" s="89">
        <f t="shared" ref="BA26:BC26" si="313">AS26+AX26</f>
        <v>106</v>
      </c>
      <c r="BB26" s="73">
        <f t="shared" si="313"/>
        <v>17</v>
      </c>
      <c r="BC26" s="73">
        <f t="shared" si="313"/>
        <v>106</v>
      </c>
      <c r="BD26" s="75">
        <f t="shared" si="35"/>
        <v>229</v>
      </c>
      <c r="BE26" s="73">
        <f t="shared" si="36"/>
        <v>97.86324786</v>
      </c>
      <c r="BF26" s="77">
        <v>22.0</v>
      </c>
      <c r="BG26" s="77">
        <v>5.0</v>
      </c>
      <c r="BH26" s="77">
        <v>15.0</v>
      </c>
      <c r="BI26" s="77">
        <f t="shared" ref="BI26:BK26" si="314">BA26+BF26</f>
        <v>128</v>
      </c>
      <c r="BJ26" s="77">
        <f t="shared" si="314"/>
        <v>22</v>
      </c>
      <c r="BK26" s="77">
        <f t="shared" si="314"/>
        <v>121</v>
      </c>
      <c r="BL26" s="77">
        <f t="shared" si="38"/>
        <v>271</v>
      </c>
      <c r="BM26" s="76">
        <f t="shared" si="39"/>
        <v>98.1884058</v>
      </c>
      <c r="BN26" s="92">
        <v>23.0</v>
      </c>
      <c r="BO26" s="92">
        <v>2.0</v>
      </c>
      <c r="BP26" s="92">
        <v>8.0</v>
      </c>
      <c r="BQ26" s="84">
        <f t="shared" ref="BQ26:BS26" si="315">BI26+BN26</f>
        <v>151</v>
      </c>
      <c r="BR26" s="84">
        <f t="shared" si="315"/>
        <v>24</v>
      </c>
      <c r="BS26" s="84">
        <f t="shared" si="315"/>
        <v>129</v>
      </c>
      <c r="BT26" s="77">
        <f t="shared" si="41"/>
        <v>304</v>
      </c>
      <c r="BU26" s="84">
        <f t="shared" si="68"/>
        <v>98.06451613</v>
      </c>
      <c r="BV26" s="92">
        <v>31.0</v>
      </c>
      <c r="BW26" s="92">
        <v>2.0</v>
      </c>
      <c r="BX26" s="92">
        <v>8.0</v>
      </c>
      <c r="BY26" s="84">
        <f t="shared" ref="BY26:CA26" si="316">BQ26+BV26</f>
        <v>182</v>
      </c>
      <c r="BZ26" s="84">
        <f t="shared" si="316"/>
        <v>26</v>
      </c>
      <c r="CA26" s="84">
        <f t="shared" si="316"/>
        <v>137</v>
      </c>
      <c r="CB26" s="77">
        <f t="shared" si="43"/>
        <v>345</v>
      </c>
      <c r="CC26" s="84">
        <f t="shared" si="44"/>
        <v>96.63865546</v>
      </c>
      <c r="CD26" s="93">
        <v>9.0</v>
      </c>
      <c r="CE26" s="93">
        <v>5.0</v>
      </c>
      <c r="CF26" s="93">
        <v>16.0</v>
      </c>
      <c r="CG26" s="94">
        <v>191.0</v>
      </c>
      <c r="CH26" s="94">
        <v>31.0</v>
      </c>
      <c r="CI26" s="94">
        <v>153.0</v>
      </c>
      <c r="CJ26" s="81">
        <v>375.0</v>
      </c>
      <c r="CK26" s="80">
        <v>97.0</v>
      </c>
      <c r="CL26" s="81">
        <v>24.0</v>
      </c>
      <c r="CM26" s="81">
        <v>6.0</v>
      </c>
      <c r="CN26" s="81">
        <v>11.0</v>
      </c>
      <c r="CO26" s="81">
        <f t="shared" ref="CO26:CQ26" si="317">CG26+CL26</f>
        <v>215</v>
      </c>
      <c r="CP26" s="81">
        <f t="shared" si="317"/>
        <v>37</v>
      </c>
      <c r="CQ26" s="81">
        <f t="shared" si="317"/>
        <v>164</v>
      </c>
      <c r="CR26" s="84">
        <f t="shared" si="46"/>
        <v>416</v>
      </c>
      <c r="CS26" s="76">
        <f t="shared" si="47"/>
        <v>96.96969697</v>
      </c>
      <c r="CT26" s="92">
        <v>18.0</v>
      </c>
      <c r="CU26" s="92">
        <v>3.0</v>
      </c>
      <c r="CV26" s="92">
        <v>6.0</v>
      </c>
      <c r="CW26" s="81">
        <f t="shared" ref="CW26:CY26" si="318">CO26+CT26</f>
        <v>233</v>
      </c>
      <c r="CX26" s="81">
        <f t="shared" si="318"/>
        <v>40</v>
      </c>
      <c r="CY26" s="81">
        <f t="shared" si="318"/>
        <v>170</v>
      </c>
      <c r="CZ26" s="84">
        <f t="shared" si="49"/>
        <v>443</v>
      </c>
      <c r="DA26" s="76">
        <f t="shared" si="50"/>
        <v>97.14912281</v>
      </c>
      <c r="DB26" s="95">
        <v>11.0</v>
      </c>
      <c r="DC26" s="95">
        <v>4.0</v>
      </c>
      <c r="DD26" s="95">
        <v>5.0</v>
      </c>
      <c r="DE26" s="96">
        <f t="shared" ref="DE26:DG26" si="319">CW26+DB26</f>
        <v>244</v>
      </c>
      <c r="DF26" s="96">
        <f t="shared" si="319"/>
        <v>44</v>
      </c>
      <c r="DG26" s="96">
        <f t="shared" si="319"/>
        <v>175</v>
      </c>
      <c r="DH26" s="97">
        <f t="shared" si="52"/>
        <v>463</v>
      </c>
      <c r="DI26" s="76">
        <f t="shared" si="53"/>
        <v>95.46391753</v>
      </c>
      <c r="DJ26" s="95">
        <v>17.0</v>
      </c>
      <c r="DK26" s="95">
        <v>7.0</v>
      </c>
      <c r="DL26" s="82">
        <v>13.0</v>
      </c>
      <c r="DM26" s="81">
        <f t="shared" ref="DM26:DO26" si="320">DE26+DJ26</f>
        <v>261</v>
      </c>
      <c r="DN26" s="81">
        <f t="shared" si="320"/>
        <v>51</v>
      </c>
      <c r="DO26" s="81">
        <f t="shared" si="320"/>
        <v>188</v>
      </c>
      <c r="DP26" s="84">
        <f t="shared" si="55"/>
        <v>500</v>
      </c>
      <c r="DQ26" s="85">
        <f t="shared" si="56"/>
        <v>95.25547445</v>
      </c>
      <c r="DR26" s="85">
        <f t="shared" si="57"/>
        <v>239</v>
      </c>
      <c r="DS26" s="85">
        <f t="shared" si="58"/>
        <v>95.98393574</v>
      </c>
      <c r="DT26" s="85">
        <f t="shared" si="59"/>
        <v>95.60229446</v>
      </c>
    </row>
    <row r="27" ht="15.75" customHeight="1">
      <c r="A27" s="35">
        <v>22.0</v>
      </c>
      <c r="B27" s="36" t="s">
        <v>44</v>
      </c>
      <c r="C27" s="86">
        <v>10.0</v>
      </c>
      <c r="D27" s="86">
        <v>0.0</v>
      </c>
      <c r="E27" s="86">
        <v>20.0</v>
      </c>
      <c r="F27" s="86">
        <f t="shared" si="14"/>
        <v>10</v>
      </c>
      <c r="G27" s="86">
        <f t="shared" si="15"/>
        <v>20</v>
      </c>
      <c r="H27" s="86">
        <f t="shared" si="16"/>
        <v>100</v>
      </c>
      <c r="I27" s="86">
        <f t="shared" si="17"/>
        <v>100</v>
      </c>
      <c r="J27" s="86">
        <v>7.0</v>
      </c>
      <c r="K27" s="86">
        <v>1.0</v>
      </c>
      <c r="L27" s="86">
        <v>22.0</v>
      </c>
      <c r="M27" s="87">
        <f t="shared" ref="M27:N27" si="321">C27+J27</f>
        <v>17</v>
      </c>
      <c r="N27" s="87">
        <f t="shared" si="321"/>
        <v>1</v>
      </c>
      <c r="O27" s="87">
        <f t="shared" si="19"/>
        <v>42</v>
      </c>
      <c r="P27" s="87">
        <f t="shared" si="20"/>
        <v>60</v>
      </c>
      <c r="Q27" s="87">
        <f t="shared" si="21"/>
        <v>100</v>
      </c>
      <c r="R27" s="88">
        <v>15.0</v>
      </c>
      <c r="S27" s="88">
        <v>5.0</v>
      </c>
      <c r="T27" s="88">
        <v>14.0</v>
      </c>
      <c r="U27" s="88">
        <f t="shared" ref="U27:W27" si="322">M27+R27</f>
        <v>32</v>
      </c>
      <c r="V27" s="88">
        <f t="shared" si="322"/>
        <v>6</v>
      </c>
      <c r="W27" s="88">
        <f t="shared" si="322"/>
        <v>56</v>
      </c>
      <c r="X27" s="88">
        <f t="shared" si="23"/>
        <v>94</v>
      </c>
      <c r="Y27" s="89">
        <f t="shared" si="24"/>
        <v>100</v>
      </c>
      <c r="Z27" s="90">
        <v>34.0</v>
      </c>
      <c r="AA27" s="90">
        <v>2.0</v>
      </c>
      <c r="AB27" s="90">
        <v>10.0</v>
      </c>
      <c r="AC27" s="88">
        <f t="shared" ref="AC27:AE27" si="323">U27+Z27</f>
        <v>66</v>
      </c>
      <c r="AD27" s="88">
        <f t="shared" si="323"/>
        <v>8</v>
      </c>
      <c r="AE27" s="88">
        <f t="shared" si="323"/>
        <v>66</v>
      </c>
      <c r="AF27" s="88">
        <f t="shared" si="26"/>
        <v>140</v>
      </c>
      <c r="AG27" s="89">
        <f t="shared" si="27"/>
        <v>100</v>
      </c>
      <c r="AH27" s="90">
        <v>20.0</v>
      </c>
      <c r="AI27" s="90">
        <v>5.0</v>
      </c>
      <c r="AJ27" s="90">
        <v>13.0</v>
      </c>
      <c r="AK27" s="88">
        <f t="shared" ref="AK27:AM27" si="324">AC27+AH27</f>
        <v>86</v>
      </c>
      <c r="AL27" s="88">
        <f t="shared" si="324"/>
        <v>13</v>
      </c>
      <c r="AM27" s="88">
        <f t="shared" si="324"/>
        <v>79</v>
      </c>
      <c r="AN27" s="88">
        <f t="shared" si="29"/>
        <v>178</v>
      </c>
      <c r="AO27" s="89">
        <f t="shared" si="30"/>
        <v>100</v>
      </c>
      <c r="AP27" s="91">
        <v>7.0</v>
      </c>
      <c r="AQ27" s="91">
        <v>1.0</v>
      </c>
      <c r="AR27" s="91">
        <v>9.0</v>
      </c>
      <c r="AS27" s="89">
        <f t="shared" ref="AS27:AU27" si="325">AK27+AP27</f>
        <v>93</v>
      </c>
      <c r="AT27" s="89">
        <f t="shared" si="325"/>
        <v>14</v>
      </c>
      <c r="AU27" s="89">
        <f t="shared" si="325"/>
        <v>88</v>
      </c>
      <c r="AV27" s="75">
        <f t="shared" si="32"/>
        <v>195</v>
      </c>
      <c r="AW27" s="73">
        <f t="shared" si="33"/>
        <v>100</v>
      </c>
      <c r="AX27" s="91">
        <v>18.0</v>
      </c>
      <c r="AY27" s="91">
        <v>3.0</v>
      </c>
      <c r="AZ27" s="91">
        <v>18.0</v>
      </c>
      <c r="BA27" s="89">
        <f t="shared" ref="BA27:BC27" si="326">AS27+AX27</f>
        <v>111</v>
      </c>
      <c r="BB27" s="73">
        <f t="shared" si="326"/>
        <v>17</v>
      </c>
      <c r="BC27" s="73">
        <f t="shared" si="326"/>
        <v>106</v>
      </c>
      <c r="BD27" s="75">
        <f t="shared" si="35"/>
        <v>234</v>
      </c>
      <c r="BE27" s="73">
        <f t="shared" si="36"/>
        <v>100</v>
      </c>
      <c r="BF27" s="77">
        <v>22.0</v>
      </c>
      <c r="BG27" s="77">
        <v>5.0</v>
      </c>
      <c r="BH27" s="77">
        <v>15.0</v>
      </c>
      <c r="BI27" s="77">
        <f t="shared" ref="BI27:BK27" si="327">BA27+BF27</f>
        <v>133</v>
      </c>
      <c r="BJ27" s="77">
        <f t="shared" si="327"/>
        <v>22</v>
      </c>
      <c r="BK27" s="77">
        <f t="shared" si="327"/>
        <v>121</v>
      </c>
      <c r="BL27" s="77">
        <f t="shared" si="38"/>
        <v>276</v>
      </c>
      <c r="BM27" s="76">
        <f t="shared" si="39"/>
        <v>100</v>
      </c>
      <c r="BN27" s="92">
        <v>21.0</v>
      </c>
      <c r="BO27" s="92">
        <v>2.0</v>
      </c>
      <c r="BP27" s="92">
        <v>7.0</v>
      </c>
      <c r="BQ27" s="84">
        <f t="shared" ref="BQ27:BS27" si="328">BI27+BN27</f>
        <v>154</v>
      </c>
      <c r="BR27" s="84">
        <f t="shared" si="328"/>
        <v>24</v>
      </c>
      <c r="BS27" s="84">
        <f t="shared" si="328"/>
        <v>128</v>
      </c>
      <c r="BT27" s="77">
        <f t="shared" si="41"/>
        <v>306</v>
      </c>
      <c r="BU27" s="84">
        <f t="shared" si="68"/>
        <v>98.70967742</v>
      </c>
      <c r="BV27" s="92">
        <v>37.0</v>
      </c>
      <c r="BW27" s="92">
        <v>2.0</v>
      </c>
      <c r="BX27" s="92">
        <v>8.0</v>
      </c>
      <c r="BY27" s="84">
        <f t="shared" ref="BY27:CA27" si="329">BQ27+BV27</f>
        <v>191</v>
      </c>
      <c r="BZ27" s="84">
        <f t="shared" si="329"/>
        <v>26</v>
      </c>
      <c r="CA27" s="84">
        <f t="shared" si="329"/>
        <v>136</v>
      </c>
      <c r="CB27" s="77">
        <f t="shared" si="43"/>
        <v>353</v>
      </c>
      <c r="CC27" s="84">
        <f t="shared" si="44"/>
        <v>98.87955182</v>
      </c>
      <c r="CD27" s="93">
        <v>9.0</v>
      </c>
      <c r="CE27" s="93">
        <v>6.0</v>
      </c>
      <c r="CF27" s="93">
        <v>16.0</v>
      </c>
      <c r="CG27" s="94">
        <v>200.0</v>
      </c>
      <c r="CH27" s="94">
        <v>32.0</v>
      </c>
      <c r="CI27" s="94">
        <v>152.0</v>
      </c>
      <c r="CJ27" s="81">
        <v>384.0</v>
      </c>
      <c r="CK27" s="80">
        <v>99.0</v>
      </c>
      <c r="CL27" s="81">
        <v>24.0</v>
      </c>
      <c r="CM27" s="81">
        <v>6.0</v>
      </c>
      <c r="CN27" s="81">
        <v>11.0</v>
      </c>
      <c r="CO27" s="81">
        <f t="shared" ref="CO27:CQ27" si="330">CG27+CL27</f>
        <v>224</v>
      </c>
      <c r="CP27" s="81">
        <f t="shared" si="330"/>
        <v>38</v>
      </c>
      <c r="CQ27" s="81">
        <f t="shared" si="330"/>
        <v>163</v>
      </c>
      <c r="CR27" s="84">
        <f t="shared" si="46"/>
        <v>425</v>
      </c>
      <c r="CS27" s="76">
        <f t="shared" si="47"/>
        <v>99.06759907</v>
      </c>
      <c r="CT27" s="92">
        <v>17.0</v>
      </c>
      <c r="CU27" s="92">
        <v>3.0</v>
      </c>
      <c r="CV27" s="92">
        <v>6.0</v>
      </c>
      <c r="CW27" s="81">
        <f t="shared" ref="CW27:CY27" si="331">CO27+CT27</f>
        <v>241</v>
      </c>
      <c r="CX27" s="81">
        <f t="shared" si="331"/>
        <v>41</v>
      </c>
      <c r="CY27" s="81">
        <f t="shared" si="331"/>
        <v>169</v>
      </c>
      <c r="CZ27" s="84">
        <f t="shared" si="49"/>
        <v>451</v>
      </c>
      <c r="DA27" s="76">
        <f t="shared" si="50"/>
        <v>98.90350877</v>
      </c>
      <c r="DB27" s="95">
        <v>11.0</v>
      </c>
      <c r="DC27" s="95">
        <v>5.0</v>
      </c>
      <c r="DD27" s="95">
        <v>11.0</v>
      </c>
      <c r="DE27" s="96">
        <f t="shared" ref="DE27:DG27" si="332">CW27+DB27</f>
        <v>252</v>
      </c>
      <c r="DF27" s="96">
        <f t="shared" si="332"/>
        <v>46</v>
      </c>
      <c r="DG27" s="96">
        <f t="shared" si="332"/>
        <v>180</v>
      </c>
      <c r="DH27" s="97">
        <f t="shared" si="52"/>
        <v>478</v>
      </c>
      <c r="DI27" s="76">
        <f t="shared" si="53"/>
        <v>98.55670103</v>
      </c>
      <c r="DJ27" s="95">
        <v>17.0</v>
      </c>
      <c r="DK27" s="95">
        <v>7.0</v>
      </c>
      <c r="DL27" s="82">
        <v>13.0</v>
      </c>
      <c r="DM27" s="81">
        <f t="shared" ref="DM27:DO27" si="333">DE27+DJ27</f>
        <v>269</v>
      </c>
      <c r="DN27" s="81">
        <f t="shared" si="333"/>
        <v>53</v>
      </c>
      <c r="DO27" s="81">
        <f t="shared" si="333"/>
        <v>193</v>
      </c>
      <c r="DP27" s="84">
        <f t="shared" si="55"/>
        <v>515</v>
      </c>
      <c r="DQ27" s="85">
        <f t="shared" si="56"/>
        <v>98.17518248</v>
      </c>
      <c r="DR27" s="85">
        <f t="shared" si="57"/>
        <v>246</v>
      </c>
      <c r="DS27" s="85">
        <f t="shared" si="58"/>
        <v>98.79518072</v>
      </c>
      <c r="DT27" s="85">
        <f t="shared" si="59"/>
        <v>98.47036329</v>
      </c>
    </row>
    <row r="28" ht="15.75" customHeight="1">
      <c r="A28" s="35">
        <v>23.0</v>
      </c>
      <c r="B28" s="36" t="s">
        <v>45</v>
      </c>
      <c r="C28" s="86">
        <v>10.0</v>
      </c>
      <c r="D28" s="86">
        <v>0.0</v>
      </c>
      <c r="E28" s="86">
        <v>20.0</v>
      </c>
      <c r="F28" s="86">
        <f t="shared" si="14"/>
        <v>10</v>
      </c>
      <c r="G28" s="86">
        <f t="shared" si="15"/>
        <v>20</v>
      </c>
      <c r="H28" s="86">
        <f t="shared" si="16"/>
        <v>100</v>
      </c>
      <c r="I28" s="86">
        <f t="shared" si="17"/>
        <v>100</v>
      </c>
      <c r="J28" s="86">
        <v>7.0</v>
      </c>
      <c r="K28" s="86">
        <v>1.0</v>
      </c>
      <c r="L28" s="86">
        <v>22.0</v>
      </c>
      <c r="M28" s="87">
        <f t="shared" ref="M28:N28" si="334">C28+J28</f>
        <v>17</v>
      </c>
      <c r="N28" s="87">
        <f t="shared" si="334"/>
        <v>1</v>
      </c>
      <c r="O28" s="87">
        <f t="shared" si="19"/>
        <v>42</v>
      </c>
      <c r="P28" s="87">
        <f t="shared" si="20"/>
        <v>60</v>
      </c>
      <c r="Q28" s="87">
        <f t="shared" si="21"/>
        <v>100</v>
      </c>
      <c r="R28" s="88">
        <v>15.0</v>
      </c>
      <c r="S28" s="88">
        <v>5.0</v>
      </c>
      <c r="T28" s="88">
        <v>14.0</v>
      </c>
      <c r="U28" s="88">
        <f t="shared" ref="U28:W28" si="335">M28+R28</f>
        <v>32</v>
      </c>
      <c r="V28" s="88">
        <f t="shared" si="335"/>
        <v>6</v>
      </c>
      <c r="W28" s="88">
        <f t="shared" si="335"/>
        <v>56</v>
      </c>
      <c r="X28" s="88">
        <f t="shared" si="23"/>
        <v>94</v>
      </c>
      <c r="Y28" s="89">
        <f t="shared" si="24"/>
        <v>100</v>
      </c>
      <c r="Z28" s="90">
        <v>34.0</v>
      </c>
      <c r="AA28" s="90">
        <v>2.0</v>
      </c>
      <c r="AB28" s="90">
        <v>10.0</v>
      </c>
      <c r="AC28" s="88">
        <f t="shared" ref="AC28:AE28" si="336">U28+Z28</f>
        <v>66</v>
      </c>
      <c r="AD28" s="88">
        <f t="shared" si="336"/>
        <v>8</v>
      </c>
      <c r="AE28" s="88">
        <f t="shared" si="336"/>
        <v>66</v>
      </c>
      <c r="AF28" s="88">
        <f t="shared" si="26"/>
        <v>140</v>
      </c>
      <c r="AG28" s="89">
        <f t="shared" si="27"/>
        <v>100</v>
      </c>
      <c r="AH28" s="90">
        <v>19.0</v>
      </c>
      <c r="AI28" s="90">
        <v>5.0</v>
      </c>
      <c r="AJ28" s="90">
        <v>11.0</v>
      </c>
      <c r="AK28" s="88">
        <f t="shared" ref="AK28:AM28" si="337">AC28+AH28</f>
        <v>85</v>
      </c>
      <c r="AL28" s="88">
        <f t="shared" si="337"/>
        <v>13</v>
      </c>
      <c r="AM28" s="88">
        <f t="shared" si="337"/>
        <v>77</v>
      </c>
      <c r="AN28" s="88">
        <f t="shared" si="29"/>
        <v>175</v>
      </c>
      <c r="AO28" s="89">
        <f t="shared" si="30"/>
        <v>98.31460674</v>
      </c>
      <c r="AP28" s="91">
        <v>7.0</v>
      </c>
      <c r="AQ28" s="91">
        <v>1.0</v>
      </c>
      <c r="AR28" s="91">
        <v>8.0</v>
      </c>
      <c r="AS28" s="89">
        <f t="shared" ref="AS28:AU28" si="338">AK28+AP28</f>
        <v>92</v>
      </c>
      <c r="AT28" s="89">
        <f t="shared" si="338"/>
        <v>14</v>
      </c>
      <c r="AU28" s="89">
        <f t="shared" si="338"/>
        <v>85</v>
      </c>
      <c r="AV28" s="75">
        <f t="shared" si="32"/>
        <v>191</v>
      </c>
      <c r="AW28" s="73">
        <f t="shared" si="33"/>
        <v>97.94871795</v>
      </c>
      <c r="AX28" s="91">
        <v>17.0</v>
      </c>
      <c r="AY28" s="91">
        <v>3.0</v>
      </c>
      <c r="AZ28" s="91">
        <v>18.0</v>
      </c>
      <c r="BA28" s="89">
        <f t="shared" ref="BA28:BC28" si="339">AS28+AX28</f>
        <v>109</v>
      </c>
      <c r="BB28" s="73">
        <f t="shared" si="339"/>
        <v>17</v>
      </c>
      <c r="BC28" s="73">
        <f t="shared" si="339"/>
        <v>103</v>
      </c>
      <c r="BD28" s="75">
        <f t="shared" si="35"/>
        <v>229</v>
      </c>
      <c r="BE28" s="73">
        <f t="shared" si="36"/>
        <v>97.86324786</v>
      </c>
      <c r="BF28" s="77">
        <v>20.0</v>
      </c>
      <c r="BG28" s="77">
        <v>4.0</v>
      </c>
      <c r="BH28" s="77">
        <v>15.0</v>
      </c>
      <c r="BI28" s="77">
        <f t="shared" ref="BI28:BK28" si="340">BA28+BF28</f>
        <v>129</v>
      </c>
      <c r="BJ28" s="77">
        <f t="shared" si="340"/>
        <v>21</v>
      </c>
      <c r="BK28" s="77">
        <f t="shared" si="340"/>
        <v>118</v>
      </c>
      <c r="BL28" s="77">
        <f t="shared" si="38"/>
        <v>268</v>
      </c>
      <c r="BM28" s="76">
        <f t="shared" si="39"/>
        <v>97.10144928</v>
      </c>
      <c r="BN28" s="92">
        <v>21.0</v>
      </c>
      <c r="BO28" s="92">
        <v>2.0</v>
      </c>
      <c r="BP28" s="92">
        <v>8.0</v>
      </c>
      <c r="BQ28" s="84">
        <f t="shared" ref="BQ28:BS28" si="341">BI28+BN28</f>
        <v>150</v>
      </c>
      <c r="BR28" s="84">
        <f t="shared" si="341"/>
        <v>23</v>
      </c>
      <c r="BS28" s="84">
        <f t="shared" si="341"/>
        <v>126</v>
      </c>
      <c r="BT28" s="77">
        <f t="shared" si="41"/>
        <v>299</v>
      </c>
      <c r="BU28" s="84">
        <f t="shared" si="68"/>
        <v>96.4516129</v>
      </c>
      <c r="BV28" s="92">
        <v>37.0</v>
      </c>
      <c r="BW28" s="92">
        <v>2.0</v>
      </c>
      <c r="BX28" s="92">
        <v>7.0</v>
      </c>
      <c r="BY28" s="84">
        <f t="shared" ref="BY28:CA28" si="342">BQ28+BV28</f>
        <v>187</v>
      </c>
      <c r="BZ28" s="84">
        <f t="shared" si="342"/>
        <v>25</v>
      </c>
      <c r="CA28" s="84">
        <f t="shared" si="342"/>
        <v>133</v>
      </c>
      <c r="CB28" s="77">
        <f t="shared" si="43"/>
        <v>345</v>
      </c>
      <c r="CC28" s="84">
        <f t="shared" si="44"/>
        <v>96.63865546</v>
      </c>
      <c r="CD28" s="93">
        <v>8.0</v>
      </c>
      <c r="CE28" s="93">
        <v>6.0</v>
      </c>
      <c r="CF28" s="93">
        <v>14.0</v>
      </c>
      <c r="CG28" s="94">
        <v>195.0</v>
      </c>
      <c r="CH28" s="94">
        <v>31.0</v>
      </c>
      <c r="CI28" s="94">
        <v>147.0</v>
      </c>
      <c r="CJ28" s="81">
        <v>373.0</v>
      </c>
      <c r="CK28" s="80">
        <v>96.0</v>
      </c>
      <c r="CL28" s="81">
        <v>24.0</v>
      </c>
      <c r="CM28" s="81">
        <v>6.0</v>
      </c>
      <c r="CN28" s="81">
        <v>10.0</v>
      </c>
      <c r="CO28" s="81">
        <f t="shared" ref="CO28:CQ28" si="343">CG28+CL28</f>
        <v>219</v>
      </c>
      <c r="CP28" s="81">
        <f t="shared" si="343"/>
        <v>37</v>
      </c>
      <c r="CQ28" s="81">
        <f t="shared" si="343"/>
        <v>157</v>
      </c>
      <c r="CR28" s="84">
        <f t="shared" si="46"/>
        <v>413</v>
      </c>
      <c r="CS28" s="76">
        <f t="shared" si="47"/>
        <v>96.27039627</v>
      </c>
      <c r="CT28" s="92">
        <v>17.0</v>
      </c>
      <c r="CU28" s="92">
        <v>3.0</v>
      </c>
      <c r="CV28" s="92">
        <v>6.0</v>
      </c>
      <c r="CW28" s="81">
        <f t="shared" ref="CW28:CY28" si="344">CO28+CT28</f>
        <v>236</v>
      </c>
      <c r="CX28" s="81">
        <f t="shared" si="344"/>
        <v>40</v>
      </c>
      <c r="CY28" s="81">
        <f t="shared" si="344"/>
        <v>163</v>
      </c>
      <c r="CZ28" s="84">
        <f t="shared" si="49"/>
        <v>439</v>
      </c>
      <c r="DA28" s="76">
        <f t="shared" si="50"/>
        <v>96.27192982</v>
      </c>
      <c r="DB28" s="95">
        <v>10.0</v>
      </c>
      <c r="DC28" s="95">
        <v>6.0</v>
      </c>
      <c r="DD28" s="95">
        <v>11.0</v>
      </c>
      <c r="DE28" s="96">
        <f t="shared" ref="DE28:DG28" si="345">CW28+DB28</f>
        <v>246</v>
      </c>
      <c r="DF28" s="96">
        <f t="shared" si="345"/>
        <v>46</v>
      </c>
      <c r="DG28" s="96">
        <f t="shared" si="345"/>
        <v>174</v>
      </c>
      <c r="DH28" s="97">
        <f t="shared" si="52"/>
        <v>466</v>
      </c>
      <c r="DI28" s="76">
        <f t="shared" si="53"/>
        <v>96.08247423</v>
      </c>
      <c r="DJ28" s="95">
        <v>15.0</v>
      </c>
      <c r="DK28" s="95">
        <v>6.0</v>
      </c>
      <c r="DL28" s="82">
        <v>13.0</v>
      </c>
      <c r="DM28" s="81">
        <f t="shared" ref="DM28:DO28" si="346">DE28+DJ28</f>
        <v>261</v>
      </c>
      <c r="DN28" s="81">
        <f t="shared" si="346"/>
        <v>52</v>
      </c>
      <c r="DO28" s="81">
        <f t="shared" si="346"/>
        <v>187</v>
      </c>
      <c r="DP28" s="84">
        <f t="shared" si="55"/>
        <v>500</v>
      </c>
      <c r="DQ28" s="85">
        <f t="shared" si="56"/>
        <v>95.25547445</v>
      </c>
      <c r="DR28" s="85">
        <f t="shared" si="57"/>
        <v>239</v>
      </c>
      <c r="DS28" s="85">
        <f t="shared" si="58"/>
        <v>95.98393574</v>
      </c>
      <c r="DT28" s="85">
        <f t="shared" si="59"/>
        <v>95.60229446</v>
      </c>
    </row>
    <row r="29" ht="15.75" customHeight="1">
      <c r="A29" s="35">
        <v>24.0</v>
      </c>
      <c r="B29" s="36" t="s">
        <v>46</v>
      </c>
      <c r="C29" s="86">
        <v>10.0</v>
      </c>
      <c r="D29" s="86">
        <v>0.0</v>
      </c>
      <c r="E29" s="86">
        <v>20.0</v>
      </c>
      <c r="F29" s="86">
        <f t="shared" si="14"/>
        <v>10</v>
      </c>
      <c r="G29" s="86">
        <f t="shared" si="15"/>
        <v>20</v>
      </c>
      <c r="H29" s="86">
        <f t="shared" si="16"/>
        <v>100</v>
      </c>
      <c r="I29" s="86">
        <f t="shared" si="17"/>
        <v>100</v>
      </c>
      <c r="J29" s="86">
        <v>7.0</v>
      </c>
      <c r="K29" s="86">
        <v>1.0</v>
      </c>
      <c r="L29" s="86">
        <v>22.0</v>
      </c>
      <c r="M29" s="87">
        <f t="shared" ref="M29:N29" si="347">C29+J29</f>
        <v>17</v>
      </c>
      <c r="N29" s="87">
        <f t="shared" si="347"/>
        <v>1</v>
      </c>
      <c r="O29" s="87">
        <f t="shared" si="19"/>
        <v>42</v>
      </c>
      <c r="P29" s="87">
        <f t="shared" si="20"/>
        <v>60</v>
      </c>
      <c r="Q29" s="87">
        <f t="shared" si="21"/>
        <v>100</v>
      </c>
      <c r="R29" s="88">
        <v>15.0</v>
      </c>
      <c r="S29" s="88">
        <v>5.0</v>
      </c>
      <c r="T29" s="88">
        <v>14.0</v>
      </c>
      <c r="U29" s="88">
        <f t="shared" ref="U29:W29" si="348">M29+R29</f>
        <v>32</v>
      </c>
      <c r="V29" s="88">
        <f t="shared" si="348"/>
        <v>6</v>
      </c>
      <c r="W29" s="88">
        <f t="shared" si="348"/>
        <v>56</v>
      </c>
      <c r="X29" s="88">
        <f t="shared" si="23"/>
        <v>94</v>
      </c>
      <c r="Y29" s="89">
        <f t="shared" si="24"/>
        <v>100</v>
      </c>
      <c r="Z29" s="90">
        <v>34.0</v>
      </c>
      <c r="AA29" s="90">
        <v>2.0</v>
      </c>
      <c r="AB29" s="90">
        <v>7.0</v>
      </c>
      <c r="AC29" s="88">
        <f t="shared" ref="AC29:AE29" si="349">U29+Z29</f>
        <v>66</v>
      </c>
      <c r="AD29" s="88">
        <f t="shared" si="349"/>
        <v>8</v>
      </c>
      <c r="AE29" s="88">
        <f t="shared" si="349"/>
        <v>63</v>
      </c>
      <c r="AF29" s="88">
        <f t="shared" si="26"/>
        <v>137</v>
      </c>
      <c r="AG29" s="89">
        <f t="shared" si="27"/>
        <v>97.85714286</v>
      </c>
      <c r="AH29" s="90">
        <v>17.0</v>
      </c>
      <c r="AI29" s="90">
        <v>5.0</v>
      </c>
      <c r="AJ29" s="90">
        <v>13.0</v>
      </c>
      <c r="AK29" s="88">
        <f t="shared" ref="AK29:AM29" si="350">AC29+AH29</f>
        <v>83</v>
      </c>
      <c r="AL29" s="88">
        <f t="shared" si="350"/>
        <v>13</v>
      </c>
      <c r="AM29" s="88">
        <f t="shared" si="350"/>
        <v>76</v>
      </c>
      <c r="AN29" s="88">
        <f t="shared" si="29"/>
        <v>172</v>
      </c>
      <c r="AO29" s="89">
        <f t="shared" si="30"/>
        <v>96.62921348</v>
      </c>
      <c r="AP29" s="91">
        <v>7.0</v>
      </c>
      <c r="AQ29" s="91">
        <v>1.0</v>
      </c>
      <c r="AR29" s="91">
        <v>9.0</v>
      </c>
      <c r="AS29" s="89">
        <f t="shared" ref="AS29:AU29" si="351">AK29+AP29</f>
        <v>90</v>
      </c>
      <c r="AT29" s="89">
        <f t="shared" si="351"/>
        <v>14</v>
      </c>
      <c r="AU29" s="89">
        <f t="shared" si="351"/>
        <v>85</v>
      </c>
      <c r="AV29" s="75">
        <f t="shared" si="32"/>
        <v>189</v>
      </c>
      <c r="AW29" s="73">
        <f t="shared" si="33"/>
        <v>96.92307692</v>
      </c>
      <c r="AX29" s="91">
        <v>18.0</v>
      </c>
      <c r="AY29" s="91">
        <v>3.0</v>
      </c>
      <c r="AZ29" s="91">
        <v>18.0</v>
      </c>
      <c r="BA29" s="89">
        <f t="shared" ref="BA29:BC29" si="352">AS29+AX29</f>
        <v>108</v>
      </c>
      <c r="BB29" s="73">
        <f t="shared" si="352"/>
        <v>17</v>
      </c>
      <c r="BC29" s="73">
        <f t="shared" si="352"/>
        <v>103</v>
      </c>
      <c r="BD29" s="75">
        <f t="shared" si="35"/>
        <v>228</v>
      </c>
      <c r="BE29" s="73">
        <f t="shared" si="36"/>
        <v>97.43589744</v>
      </c>
      <c r="BF29" s="77">
        <v>19.0</v>
      </c>
      <c r="BG29" s="77">
        <v>4.0</v>
      </c>
      <c r="BH29" s="77">
        <v>12.0</v>
      </c>
      <c r="BI29" s="77">
        <f t="shared" ref="BI29:BK29" si="353">BA29+BF29</f>
        <v>127</v>
      </c>
      <c r="BJ29" s="77">
        <f t="shared" si="353"/>
        <v>21</v>
      </c>
      <c r="BK29" s="77">
        <f t="shared" si="353"/>
        <v>115</v>
      </c>
      <c r="BL29" s="77">
        <f t="shared" si="38"/>
        <v>263</v>
      </c>
      <c r="BM29" s="76">
        <f t="shared" si="39"/>
        <v>95.28985507</v>
      </c>
      <c r="BN29" s="92">
        <v>21.0</v>
      </c>
      <c r="BO29" s="92">
        <v>2.0</v>
      </c>
      <c r="BP29" s="92">
        <v>6.0</v>
      </c>
      <c r="BQ29" s="84">
        <f t="shared" ref="BQ29:BS29" si="354">BI29+BN29</f>
        <v>148</v>
      </c>
      <c r="BR29" s="84">
        <f t="shared" si="354"/>
        <v>23</v>
      </c>
      <c r="BS29" s="84">
        <f t="shared" si="354"/>
        <v>121</v>
      </c>
      <c r="BT29" s="77">
        <f t="shared" si="41"/>
        <v>292</v>
      </c>
      <c r="BU29" s="84">
        <f t="shared" si="68"/>
        <v>94.19354839</v>
      </c>
      <c r="BV29" s="92">
        <v>33.0</v>
      </c>
      <c r="BW29" s="92">
        <v>2.0</v>
      </c>
      <c r="BX29" s="92">
        <v>6.0</v>
      </c>
      <c r="BY29" s="84">
        <f t="shared" ref="BY29:CA29" si="355">BQ29+BV29</f>
        <v>181</v>
      </c>
      <c r="BZ29" s="84">
        <f t="shared" si="355"/>
        <v>25</v>
      </c>
      <c r="CA29" s="84">
        <f t="shared" si="355"/>
        <v>127</v>
      </c>
      <c r="CB29" s="77">
        <f t="shared" si="43"/>
        <v>333</v>
      </c>
      <c r="CC29" s="84">
        <f t="shared" si="44"/>
        <v>93.27731092</v>
      </c>
      <c r="CD29" s="93">
        <v>7.0</v>
      </c>
      <c r="CE29" s="93">
        <v>6.0</v>
      </c>
      <c r="CF29" s="93">
        <v>16.0</v>
      </c>
      <c r="CG29" s="94">
        <v>188.0</v>
      </c>
      <c r="CH29" s="94">
        <v>31.0</v>
      </c>
      <c r="CI29" s="94">
        <v>143.0</v>
      </c>
      <c r="CJ29" s="81">
        <v>362.0</v>
      </c>
      <c r="CK29" s="80">
        <v>93.0</v>
      </c>
      <c r="CL29" s="81">
        <v>24.0</v>
      </c>
      <c r="CM29" s="81">
        <v>6.0</v>
      </c>
      <c r="CN29" s="81">
        <v>11.0</v>
      </c>
      <c r="CO29" s="81">
        <f t="shared" ref="CO29:CQ29" si="356">CG29+CL29</f>
        <v>212</v>
      </c>
      <c r="CP29" s="81">
        <f t="shared" si="356"/>
        <v>37</v>
      </c>
      <c r="CQ29" s="81">
        <f t="shared" si="356"/>
        <v>154</v>
      </c>
      <c r="CR29" s="84">
        <f t="shared" si="46"/>
        <v>403</v>
      </c>
      <c r="CS29" s="76">
        <f t="shared" si="47"/>
        <v>93.93939394</v>
      </c>
      <c r="CT29" s="92">
        <v>15.0</v>
      </c>
      <c r="CU29" s="92">
        <v>3.0</v>
      </c>
      <c r="CV29" s="92">
        <v>6.0</v>
      </c>
      <c r="CW29" s="81">
        <f t="shared" ref="CW29:CY29" si="357">CO29+CT29</f>
        <v>227</v>
      </c>
      <c r="CX29" s="81">
        <f t="shared" si="357"/>
        <v>40</v>
      </c>
      <c r="CY29" s="81">
        <f t="shared" si="357"/>
        <v>160</v>
      </c>
      <c r="CZ29" s="84">
        <f t="shared" si="49"/>
        <v>427</v>
      </c>
      <c r="DA29" s="76">
        <f t="shared" si="50"/>
        <v>93.64035088</v>
      </c>
      <c r="DB29" s="95">
        <v>12.0</v>
      </c>
      <c r="DC29" s="95">
        <v>6.0</v>
      </c>
      <c r="DD29" s="95">
        <v>11.0</v>
      </c>
      <c r="DE29" s="96">
        <f t="shared" ref="DE29:DG29" si="358">CW29+DB29</f>
        <v>239</v>
      </c>
      <c r="DF29" s="96">
        <f t="shared" si="358"/>
        <v>46</v>
      </c>
      <c r="DG29" s="96">
        <f t="shared" si="358"/>
        <v>171</v>
      </c>
      <c r="DH29" s="97">
        <f t="shared" si="52"/>
        <v>456</v>
      </c>
      <c r="DI29" s="76">
        <f t="shared" si="53"/>
        <v>94.02061856</v>
      </c>
      <c r="DJ29" s="95">
        <v>17.0</v>
      </c>
      <c r="DK29" s="95">
        <v>7.0</v>
      </c>
      <c r="DL29" s="82">
        <v>13.0</v>
      </c>
      <c r="DM29" s="81">
        <f t="shared" ref="DM29:DO29" si="359">DE29+DJ29</f>
        <v>256</v>
      </c>
      <c r="DN29" s="81">
        <f t="shared" si="359"/>
        <v>53</v>
      </c>
      <c r="DO29" s="81">
        <f t="shared" si="359"/>
        <v>184</v>
      </c>
      <c r="DP29" s="84">
        <f t="shared" si="55"/>
        <v>493</v>
      </c>
      <c r="DQ29" s="85">
        <f t="shared" si="56"/>
        <v>93.43065693</v>
      </c>
      <c r="DR29" s="85">
        <f t="shared" si="57"/>
        <v>237</v>
      </c>
      <c r="DS29" s="85">
        <f t="shared" si="58"/>
        <v>95.18072289</v>
      </c>
      <c r="DT29" s="85">
        <f t="shared" si="59"/>
        <v>94.26386233</v>
      </c>
    </row>
    <row r="30" ht="15.75" customHeight="1">
      <c r="A30" s="35">
        <v>25.0</v>
      </c>
      <c r="B30" s="36" t="s">
        <v>47</v>
      </c>
      <c r="C30" s="86">
        <v>10.0</v>
      </c>
      <c r="D30" s="86">
        <v>0.0</v>
      </c>
      <c r="E30" s="86">
        <v>20.0</v>
      </c>
      <c r="F30" s="86">
        <f t="shared" si="14"/>
        <v>10</v>
      </c>
      <c r="G30" s="86">
        <f t="shared" si="15"/>
        <v>20</v>
      </c>
      <c r="H30" s="86">
        <f t="shared" si="16"/>
        <v>100</v>
      </c>
      <c r="I30" s="86">
        <f t="shared" si="17"/>
        <v>100</v>
      </c>
      <c r="J30" s="86">
        <v>7.0</v>
      </c>
      <c r="K30" s="86">
        <v>1.0</v>
      </c>
      <c r="L30" s="86">
        <v>22.0</v>
      </c>
      <c r="M30" s="87">
        <f t="shared" ref="M30:N30" si="360">C30+J30</f>
        <v>17</v>
      </c>
      <c r="N30" s="87">
        <f t="shared" si="360"/>
        <v>1</v>
      </c>
      <c r="O30" s="87">
        <f t="shared" si="19"/>
        <v>42</v>
      </c>
      <c r="P30" s="87">
        <f t="shared" si="20"/>
        <v>60</v>
      </c>
      <c r="Q30" s="87">
        <f t="shared" si="21"/>
        <v>100</v>
      </c>
      <c r="R30" s="88">
        <v>15.0</v>
      </c>
      <c r="S30" s="88">
        <v>5.0</v>
      </c>
      <c r="T30" s="88">
        <v>14.0</v>
      </c>
      <c r="U30" s="88">
        <f t="shared" ref="U30:W30" si="361">M30+R30</f>
        <v>32</v>
      </c>
      <c r="V30" s="88">
        <f t="shared" si="361"/>
        <v>6</v>
      </c>
      <c r="W30" s="88">
        <f t="shared" si="361"/>
        <v>56</v>
      </c>
      <c r="X30" s="88">
        <f t="shared" si="23"/>
        <v>94</v>
      </c>
      <c r="Y30" s="89">
        <f t="shared" si="24"/>
        <v>100</v>
      </c>
      <c r="Z30" s="90">
        <v>34.0</v>
      </c>
      <c r="AA30" s="90">
        <v>2.0</v>
      </c>
      <c r="AB30" s="90">
        <v>10.0</v>
      </c>
      <c r="AC30" s="88">
        <f t="shared" ref="AC30:AE30" si="362">U30+Z30</f>
        <v>66</v>
      </c>
      <c r="AD30" s="88">
        <f t="shared" si="362"/>
        <v>8</v>
      </c>
      <c r="AE30" s="88">
        <f t="shared" si="362"/>
        <v>66</v>
      </c>
      <c r="AF30" s="88">
        <f t="shared" si="26"/>
        <v>140</v>
      </c>
      <c r="AG30" s="89">
        <f t="shared" si="27"/>
        <v>100</v>
      </c>
      <c r="AH30" s="90">
        <v>20.0</v>
      </c>
      <c r="AI30" s="90">
        <v>5.0</v>
      </c>
      <c r="AJ30" s="90">
        <v>13.0</v>
      </c>
      <c r="AK30" s="88">
        <f t="shared" ref="AK30:AM30" si="363">AC30+AH30</f>
        <v>86</v>
      </c>
      <c r="AL30" s="88">
        <f t="shared" si="363"/>
        <v>13</v>
      </c>
      <c r="AM30" s="88">
        <f t="shared" si="363"/>
        <v>79</v>
      </c>
      <c r="AN30" s="88">
        <f t="shared" si="29"/>
        <v>178</v>
      </c>
      <c r="AO30" s="89">
        <f t="shared" si="30"/>
        <v>100</v>
      </c>
      <c r="AP30" s="91">
        <v>7.0</v>
      </c>
      <c r="AQ30" s="91">
        <v>1.0</v>
      </c>
      <c r="AR30" s="91">
        <v>9.0</v>
      </c>
      <c r="AS30" s="89">
        <f t="shared" ref="AS30:AU30" si="364">AK30+AP30</f>
        <v>93</v>
      </c>
      <c r="AT30" s="89">
        <f t="shared" si="364"/>
        <v>14</v>
      </c>
      <c r="AU30" s="89">
        <f t="shared" si="364"/>
        <v>88</v>
      </c>
      <c r="AV30" s="75">
        <f t="shared" si="32"/>
        <v>195</v>
      </c>
      <c r="AW30" s="73">
        <f t="shared" si="33"/>
        <v>100</v>
      </c>
      <c r="AX30" s="91">
        <v>18.0</v>
      </c>
      <c r="AY30" s="91">
        <v>3.0</v>
      </c>
      <c r="AZ30" s="91">
        <v>18.0</v>
      </c>
      <c r="BA30" s="89">
        <f t="shared" ref="BA30:BC30" si="365">AS30+AX30</f>
        <v>111</v>
      </c>
      <c r="BB30" s="73">
        <f t="shared" si="365"/>
        <v>17</v>
      </c>
      <c r="BC30" s="73">
        <f t="shared" si="365"/>
        <v>106</v>
      </c>
      <c r="BD30" s="75">
        <f t="shared" si="35"/>
        <v>234</v>
      </c>
      <c r="BE30" s="73">
        <f t="shared" si="36"/>
        <v>100</v>
      </c>
      <c r="BF30" s="77">
        <v>22.0</v>
      </c>
      <c r="BG30" s="77">
        <v>5.0</v>
      </c>
      <c r="BH30" s="77">
        <v>15.0</v>
      </c>
      <c r="BI30" s="77">
        <f t="shared" ref="BI30:BK30" si="366">BA30+BF30</f>
        <v>133</v>
      </c>
      <c r="BJ30" s="77">
        <f t="shared" si="366"/>
        <v>22</v>
      </c>
      <c r="BK30" s="77">
        <f t="shared" si="366"/>
        <v>121</v>
      </c>
      <c r="BL30" s="77">
        <f t="shared" si="38"/>
        <v>276</v>
      </c>
      <c r="BM30" s="76">
        <f t="shared" si="39"/>
        <v>100</v>
      </c>
      <c r="BN30" s="92">
        <v>23.0</v>
      </c>
      <c r="BO30" s="92">
        <v>2.0</v>
      </c>
      <c r="BP30" s="92">
        <v>8.0</v>
      </c>
      <c r="BQ30" s="84">
        <f t="shared" ref="BQ30:BS30" si="367">BI30+BN30</f>
        <v>156</v>
      </c>
      <c r="BR30" s="84">
        <f t="shared" si="367"/>
        <v>24</v>
      </c>
      <c r="BS30" s="84">
        <f t="shared" si="367"/>
        <v>129</v>
      </c>
      <c r="BT30" s="77">
        <f t="shared" si="41"/>
        <v>309</v>
      </c>
      <c r="BU30" s="84">
        <f t="shared" si="68"/>
        <v>99.67741935</v>
      </c>
      <c r="BV30" s="92">
        <v>37.0</v>
      </c>
      <c r="BW30" s="92">
        <v>2.0</v>
      </c>
      <c r="BX30" s="92">
        <v>8.0</v>
      </c>
      <c r="BY30" s="84">
        <f t="shared" ref="BY30:CA30" si="368">BQ30+BV30</f>
        <v>193</v>
      </c>
      <c r="BZ30" s="84">
        <f t="shared" si="368"/>
        <v>26</v>
      </c>
      <c r="CA30" s="84">
        <f t="shared" si="368"/>
        <v>137</v>
      </c>
      <c r="CB30" s="77">
        <f t="shared" si="43"/>
        <v>356</v>
      </c>
      <c r="CC30" s="84">
        <f t="shared" si="44"/>
        <v>99.71988796</v>
      </c>
      <c r="CD30" s="93">
        <v>8.0</v>
      </c>
      <c r="CE30" s="93">
        <v>6.0</v>
      </c>
      <c r="CF30" s="93">
        <v>14.0</v>
      </c>
      <c r="CG30" s="94">
        <v>201.0</v>
      </c>
      <c r="CH30" s="94">
        <v>32.0</v>
      </c>
      <c r="CI30" s="94">
        <v>151.0</v>
      </c>
      <c r="CJ30" s="81">
        <v>384.0</v>
      </c>
      <c r="CK30" s="80">
        <v>99.0</v>
      </c>
      <c r="CL30" s="81">
        <v>24.0</v>
      </c>
      <c r="CM30" s="81">
        <v>6.0</v>
      </c>
      <c r="CN30" s="81">
        <v>11.0</v>
      </c>
      <c r="CO30" s="81">
        <f t="shared" ref="CO30:CQ30" si="369">CG30+CL30</f>
        <v>225</v>
      </c>
      <c r="CP30" s="81">
        <f t="shared" si="369"/>
        <v>38</v>
      </c>
      <c r="CQ30" s="81">
        <f t="shared" si="369"/>
        <v>162</v>
      </c>
      <c r="CR30" s="84">
        <f t="shared" si="46"/>
        <v>425</v>
      </c>
      <c r="CS30" s="76">
        <f t="shared" si="47"/>
        <v>99.06759907</v>
      </c>
      <c r="CT30" s="92">
        <v>15.0</v>
      </c>
      <c r="CU30" s="92">
        <v>3.0</v>
      </c>
      <c r="CV30" s="92">
        <v>6.0</v>
      </c>
      <c r="CW30" s="81">
        <f t="shared" ref="CW30:CY30" si="370">CO30+CT30</f>
        <v>240</v>
      </c>
      <c r="CX30" s="81">
        <f t="shared" si="370"/>
        <v>41</v>
      </c>
      <c r="CY30" s="81">
        <f t="shared" si="370"/>
        <v>168</v>
      </c>
      <c r="CZ30" s="84">
        <f t="shared" si="49"/>
        <v>449</v>
      </c>
      <c r="DA30" s="76">
        <f t="shared" si="50"/>
        <v>98.46491228</v>
      </c>
      <c r="DB30" s="95">
        <v>11.0</v>
      </c>
      <c r="DC30" s="95">
        <v>5.0</v>
      </c>
      <c r="DD30" s="95">
        <v>9.0</v>
      </c>
      <c r="DE30" s="96">
        <f t="shared" ref="DE30:DG30" si="371">CW30+DB30</f>
        <v>251</v>
      </c>
      <c r="DF30" s="96">
        <f t="shared" si="371"/>
        <v>46</v>
      </c>
      <c r="DG30" s="96">
        <f t="shared" si="371"/>
        <v>177</v>
      </c>
      <c r="DH30" s="97">
        <f t="shared" si="52"/>
        <v>474</v>
      </c>
      <c r="DI30" s="76">
        <f t="shared" si="53"/>
        <v>97.73195876</v>
      </c>
      <c r="DJ30" s="95">
        <v>18.0</v>
      </c>
      <c r="DK30" s="95">
        <v>6.0</v>
      </c>
      <c r="DL30" s="82">
        <v>13.0</v>
      </c>
      <c r="DM30" s="81">
        <f t="shared" ref="DM30:DO30" si="372">DE30+DJ30</f>
        <v>269</v>
      </c>
      <c r="DN30" s="81">
        <f t="shared" si="372"/>
        <v>52</v>
      </c>
      <c r="DO30" s="81">
        <f t="shared" si="372"/>
        <v>190</v>
      </c>
      <c r="DP30" s="84">
        <f t="shared" si="55"/>
        <v>511</v>
      </c>
      <c r="DQ30" s="85">
        <f t="shared" si="56"/>
        <v>98.17518248</v>
      </c>
      <c r="DR30" s="85">
        <f t="shared" si="57"/>
        <v>242</v>
      </c>
      <c r="DS30" s="85">
        <f t="shared" si="58"/>
        <v>97.18875502</v>
      </c>
      <c r="DT30" s="85">
        <f t="shared" si="59"/>
        <v>97.70554493</v>
      </c>
    </row>
    <row r="31" ht="15.75" customHeight="1">
      <c r="A31" s="35">
        <v>26.0</v>
      </c>
      <c r="B31" s="36" t="s">
        <v>48</v>
      </c>
      <c r="C31" s="86">
        <v>10.0</v>
      </c>
      <c r="D31" s="86">
        <v>0.0</v>
      </c>
      <c r="E31" s="86">
        <v>20.0</v>
      </c>
      <c r="F31" s="86">
        <f t="shared" si="14"/>
        <v>10</v>
      </c>
      <c r="G31" s="86">
        <f t="shared" si="15"/>
        <v>20</v>
      </c>
      <c r="H31" s="86">
        <f t="shared" si="16"/>
        <v>100</v>
      </c>
      <c r="I31" s="86">
        <f t="shared" si="17"/>
        <v>100</v>
      </c>
      <c r="J31" s="86">
        <v>7.0</v>
      </c>
      <c r="K31" s="86">
        <v>1.0</v>
      </c>
      <c r="L31" s="86">
        <v>22.0</v>
      </c>
      <c r="M31" s="87">
        <f t="shared" ref="M31:N31" si="373">C31+J31</f>
        <v>17</v>
      </c>
      <c r="N31" s="87">
        <f t="shared" si="373"/>
        <v>1</v>
      </c>
      <c r="O31" s="87">
        <f t="shared" si="19"/>
        <v>42</v>
      </c>
      <c r="P31" s="87">
        <f t="shared" si="20"/>
        <v>60</v>
      </c>
      <c r="Q31" s="87">
        <f t="shared" si="21"/>
        <v>100</v>
      </c>
      <c r="R31" s="88">
        <v>15.0</v>
      </c>
      <c r="S31" s="88">
        <v>5.0</v>
      </c>
      <c r="T31" s="88">
        <v>14.0</v>
      </c>
      <c r="U31" s="88">
        <f t="shared" ref="U31:W31" si="374">M31+R31</f>
        <v>32</v>
      </c>
      <c r="V31" s="88">
        <f t="shared" si="374"/>
        <v>6</v>
      </c>
      <c r="W31" s="88">
        <f t="shared" si="374"/>
        <v>56</v>
      </c>
      <c r="X31" s="88">
        <f t="shared" si="23"/>
        <v>94</v>
      </c>
      <c r="Y31" s="89">
        <f t="shared" si="24"/>
        <v>100</v>
      </c>
      <c r="Z31" s="90">
        <v>34.0</v>
      </c>
      <c r="AA31" s="90">
        <v>2.0</v>
      </c>
      <c r="AB31" s="90">
        <v>10.0</v>
      </c>
      <c r="AC31" s="88">
        <f t="shared" ref="AC31:AE31" si="375">U31+Z31</f>
        <v>66</v>
      </c>
      <c r="AD31" s="88">
        <f t="shared" si="375"/>
        <v>8</v>
      </c>
      <c r="AE31" s="88">
        <f t="shared" si="375"/>
        <v>66</v>
      </c>
      <c r="AF31" s="88">
        <f t="shared" si="26"/>
        <v>140</v>
      </c>
      <c r="AG31" s="89">
        <f t="shared" si="27"/>
        <v>100</v>
      </c>
      <c r="AH31" s="90">
        <v>20.0</v>
      </c>
      <c r="AI31" s="90">
        <v>5.0</v>
      </c>
      <c r="AJ31" s="90">
        <v>13.0</v>
      </c>
      <c r="AK31" s="88">
        <f t="shared" ref="AK31:AM31" si="376">AC31+AH31</f>
        <v>86</v>
      </c>
      <c r="AL31" s="88">
        <f t="shared" si="376"/>
        <v>13</v>
      </c>
      <c r="AM31" s="88">
        <f t="shared" si="376"/>
        <v>79</v>
      </c>
      <c r="AN31" s="88">
        <f t="shared" si="29"/>
        <v>178</v>
      </c>
      <c r="AO31" s="89">
        <f t="shared" si="30"/>
        <v>100</v>
      </c>
      <c r="AP31" s="91">
        <v>7.0</v>
      </c>
      <c r="AQ31" s="91">
        <v>1.0</v>
      </c>
      <c r="AR31" s="91">
        <v>9.0</v>
      </c>
      <c r="AS31" s="89">
        <f t="shared" ref="AS31:AU31" si="377">AK31+AP31</f>
        <v>93</v>
      </c>
      <c r="AT31" s="89">
        <f t="shared" si="377"/>
        <v>14</v>
      </c>
      <c r="AU31" s="89">
        <f t="shared" si="377"/>
        <v>88</v>
      </c>
      <c r="AV31" s="75">
        <f t="shared" si="32"/>
        <v>195</v>
      </c>
      <c r="AW31" s="73">
        <f t="shared" si="33"/>
        <v>100</v>
      </c>
      <c r="AX31" s="91">
        <v>18.0</v>
      </c>
      <c r="AY31" s="91">
        <v>2.0</v>
      </c>
      <c r="AZ31" s="91">
        <v>18.0</v>
      </c>
      <c r="BA31" s="89">
        <f t="shared" ref="BA31:BC31" si="378">AS31+AX31</f>
        <v>111</v>
      </c>
      <c r="BB31" s="73">
        <f t="shared" si="378"/>
        <v>16</v>
      </c>
      <c r="BC31" s="73">
        <f t="shared" si="378"/>
        <v>106</v>
      </c>
      <c r="BD31" s="75">
        <f t="shared" si="35"/>
        <v>233</v>
      </c>
      <c r="BE31" s="73">
        <f t="shared" si="36"/>
        <v>99.57264957</v>
      </c>
      <c r="BF31" s="77">
        <v>22.0</v>
      </c>
      <c r="BG31" s="77">
        <v>5.0</v>
      </c>
      <c r="BH31" s="77">
        <v>15.0</v>
      </c>
      <c r="BI31" s="77">
        <f t="shared" ref="BI31:BK31" si="379">BA31+BF31</f>
        <v>133</v>
      </c>
      <c r="BJ31" s="77">
        <f t="shared" si="379"/>
        <v>21</v>
      </c>
      <c r="BK31" s="77">
        <f t="shared" si="379"/>
        <v>121</v>
      </c>
      <c r="BL31" s="77">
        <f t="shared" si="38"/>
        <v>275</v>
      </c>
      <c r="BM31" s="76">
        <f t="shared" si="39"/>
        <v>99.63768116</v>
      </c>
      <c r="BN31" s="92">
        <v>23.0</v>
      </c>
      <c r="BO31" s="92">
        <v>2.0</v>
      </c>
      <c r="BP31" s="92">
        <v>9.0</v>
      </c>
      <c r="BQ31" s="84">
        <f t="shared" ref="BQ31:BS31" si="380">BI31+BN31</f>
        <v>156</v>
      </c>
      <c r="BR31" s="84">
        <f t="shared" si="380"/>
        <v>23</v>
      </c>
      <c r="BS31" s="84">
        <f t="shared" si="380"/>
        <v>130</v>
      </c>
      <c r="BT31" s="77">
        <f t="shared" si="41"/>
        <v>309</v>
      </c>
      <c r="BU31" s="84">
        <f t="shared" si="68"/>
        <v>99.67741935</v>
      </c>
      <c r="BV31" s="92">
        <v>36.0</v>
      </c>
      <c r="BW31" s="92">
        <v>2.0</v>
      </c>
      <c r="BX31" s="92">
        <v>8.0</v>
      </c>
      <c r="BY31" s="84">
        <f t="shared" ref="BY31:CA31" si="381">BQ31+BV31</f>
        <v>192</v>
      </c>
      <c r="BZ31" s="84">
        <f t="shared" si="381"/>
        <v>25</v>
      </c>
      <c r="CA31" s="84">
        <f t="shared" si="381"/>
        <v>138</v>
      </c>
      <c r="CB31" s="77">
        <f t="shared" si="43"/>
        <v>355</v>
      </c>
      <c r="CC31" s="84">
        <f t="shared" si="44"/>
        <v>99.43977591</v>
      </c>
      <c r="CD31" s="93">
        <v>9.0</v>
      </c>
      <c r="CE31" s="93">
        <v>6.0</v>
      </c>
      <c r="CF31" s="93">
        <v>16.0</v>
      </c>
      <c r="CG31" s="94">
        <v>201.0</v>
      </c>
      <c r="CH31" s="94">
        <v>31.0</v>
      </c>
      <c r="CI31" s="94">
        <v>154.0</v>
      </c>
      <c r="CJ31" s="81">
        <v>386.0</v>
      </c>
      <c r="CK31" s="80">
        <v>99.0</v>
      </c>
      <c r="CL31" s="81">
        <v>24.0</v>
      </c>
      <c r="CM31" s="81">
        <v>6.0</v>
      </c>
      <c r="CN31" s="81">
        <v>11.0</v>
      </c>
      <c r="CO31" s="81">
        <f t="shared" ref="CO31:CQ31" si="382">CG31+CL31</f>
        <v>225</v>
      </c>
      <c r="CP31" s="81">
        <f t="shared" si="382"/>
        <v>37</v>
      </c>
      <c r="CQ31" s="81">
        <f t="shared" si="382"/>
        <v>165</v>
      </c>
      <c r="CR31" s="84">
        <f t="shared" si="46"/>
        <v>427</v>
      </c>
      <c r="CS31" s="76">
        <f t="shared" si="47"/>
        <v>99.53379953</v>
      </c>
      <c r="CT31" s="92">
        <v>18.0</v>
      </c>
      <c r="CU31" s="92">
        <v>3.0</v>
      </c>
      <c r="CV31" s="92">
        <v>6.0</v>
      </c>
      <c r="CW31" s="81">
        <f t="shared" ref="CW31:CY31" si="383">CO31+CT31</f>
        <v>243</v>
      </c>
      <c r="CX31" s="81">
        <f t="shared" si="383"/>
        <v>40</v>
      </c>
      <c r="CY31" s="81">
        <f t="shared" si="383"/>
        <v>171</v>
      </c>
      <c r="CZ31" s="84">
        <f t="shared" si="49"/>
        <v>454</v>
      </c>
      <c r="DA31" s="76">
        <f t="shared" si="50"/>
        <v>99.56140351</v>
      </c>
      <c r="DB31" s="95">
        <v>11.0</v>
      </c>
      <c r="DC31" s="95">
        <v>6.0</v>
      </c>
      <c r="DD31" s="95">
        <v>11.0</v>
      </c>
      <c r="DE31" s="96">
        <f t="shared" ref="DE31:DG31" si="384">CW31+DB31</f>
        <v>254</v>
      </c>
      <c r="DF31" s="96">
        <f t="shared" si="384"/>
        <v>46</v>
      </c>
      <c r="DG31" s="96">
        <f t="shared" si="384"/>
        <v>182</v>
      </c>
      <c r="DH31" s="97">
        <f t="shared" si="52"/>
        <v>482</v>
      </c>
      <c r="DI31" s="76">
        <f t="shared" si="53"/>
        <v>99.3814433</v>
      </c>
      <c r="DJ31" s="95">
        <v>17.0</v>
      </c>
      <c r="DK31" s="95">
        <v>7.0</v>
      </c>
      <c r="DL31" s="82">
        <v>13.0</v>
      </c>
      <c r="DM31" s="81">
        <f t="shared" ref="DM31:DO31" si="385">DE31+DJ31</f>
        <v>271</v>
      </c>
      <c r="DN31" s="81">
        <f t="shared" si="385"/>
        <v>53</v>
      </c>
      <c r="DO31" s="81">
        <f t="shared" si="385"/>
        <v>195</v>
      </c>
      <c r="DP31" s="84">
        <f t="shared" si="55"/>
        <v>519</v>
      </c>
      <c r="DQ31" s="85">
        <f t="shared" si="56"/>
        <v>98.90510949</v>
      </c>
      <c r="DR31" s="85">
        <f t="shared" si="57"/>
        <v>248</v>
      </c>
      <c r="DS31" s="85">
        <f t="shared" si="58"/>
        <v>99.59839357</v>
      </c>
      <c r="DT31" s="85">
        <f t="shared" si="59"/>
        <v>99.23518164</v>
      </c>
    </row>
    <row r="32" ht="15.75" customHeight="1">
      <c r="A32" s="35">
        <v>27.0</v>
      </c>
      <c r="B32" s="36" t="s">
        <v>49</v>
      </c>
      <c r="C32" s="86">
        <v>10.0</v>
      </c>
      <c r="D32" s="86">
        <v>0.0</v>
      </c>
      <c r="E32" s="86">
        <v>20.0</v>
      </c>
      <c r="F32" s="86">
        <f t="shared" si="14"/>
        <v>10</v>
      </c>
      <c r="G32" s="86">
        <f t="shared" si="15"/>
        <v>20</v>
      </c>
      <c r="H32" s="86">
        <f t="shared" si="16"/>
        <v>100</v>
      </c>
      <c r="I32" s="86">
        <f t="shared" si="17"/>
        <v>100</v>
      </c>
      <c r="J32" s="86">
        <v>7.0</v>
      </c>
      <c r="K32" s="86">
        <v>1.0</v>
      </c>
      <c r="L32" s="86">
        <v>22.0</v>
      </c>
      <c r="M32" s="87">
        <f t="shared" ref="M32:N32" si="386">C32+J32</f>
        <v>17</v>
      </c>
      <c r="N32" s="87">
        <f t="shared" si="386"/>
        <v>1</v>
      </c>
      <c r="O32" s="87">
        <f t="shared" si="19"/>
        <v>42</v>
      </c>
      <c r="P32" s="87">
        <f t="shared" si="20"/>
        <v>60</v>
      </c>
      <c r="Q32" s="87">
        <f t="shared" si="21"/>
        <v>100</v>
      </c>
      <c r="R32" s="88">
        <v>15.0</v>
      </c>
      <c r="S32" s="88">
        <v>5.0</v>
      </c>
      <c r="T32" s="88">
        <v>14.0</v>
      </c>
      <c r="U32" s="88">
        <f t="shared" ref="U32:W32" si="387">M32+R32</f>
        <v>32</v>
      </c>
      <c r="V32" s="88">
        <f t="shared" si="387"/>
        <v>6</v>
      </c>
      <c r="W32" s="88">
        <f t="shared" si="387"/>
        <v>56</v>
      </c>
      <c r="X32" s="88">
        <f t="shared" si="23"/>
        <v>94</v>
      </c>
      <c r="Y32" s="89">
        <f t="shared" si="24"/>
        <v>100</v>
      </c>
      <c r="Z32" s="90">
        <v>34.0</v>
      </c>
      <c r="AA32" s="90">
        <v>2.0</v>
      </c>
      <c r="AB32" s="90">
        <v>10.0</v>
      </c>
      <c r="AC32" s="88">
        <f t="shared" ref="AC32:AE32" si="388">U32+Z32</f>
        <v>66</v>
      </c>
      <c r="AD32" s="88">
        <f t="shared" si="388"/>
        <v>8</v>
      </c>
      <c r="AE32" s="88">
        <f t="shared" si="388"/>
        <v>66</v>
      </c>
      <c r="AF32" s="88">
        <f t="shared" si="26"/>
        <v>140</v>
      </c>
      <c r="AG32" s="89">
        <f t="shared" si="27"/>
        <v>100</v>
      </c>
      <c r="AH32" s="90">
        <v>14.0</v>
      </c>
      <c r="AI32" s="90">
        <v>4.0</v>
      </c>
      <c r="AJ32" s="90">
        <v>7.0</v>
      </c>
      <c r="AK32" s="88">
        <f t="shared" ref="AK32:AM32" si="389">AC32+AH32</f>
        <v>80</v>
      </c>
      <c r="AL32" s="88">
        <f t="shared" si="389"/>
        <v>12</v>
      </c>
      <c r="AM32" s="88">
        <f t="shared" si="389"/>
        <v>73</v>
      </c>
      <c r="AN32" s="88">
        <f t="shared" si="29"/>
        <v>165</v>
      </c>
      <c r="AO32" s="89">
        <f t="shared" si="30"/>
        <v>92.69662921</v>
      </c>
      <c r="AP32" s="91">
        <v>6.0</v>
      </c>
      <c r="AQ32" s="91">
        <v>1.0</v>
      </c>
      <c r="AR32" s="91">
        <v>9.0</v>
      </c>
      <c r="AS32" s="89">
        <f t="shared" ref="AS32:AU32" si="390">AK32+AP32</f>
        <v>86</v>
      </c>
      <c r="AT32" s="89">
        <f t="shared" si="390"/>
        <v>13</v>
      </c>
      <c r="AU32" s="89">
        <f t="shared" si="390"/>
        <v>82</v>
      </c>
      <c r="AV32" s="75">
        <f t="shared" si="32"/>
        <v>181</v>
      </c>
      <c r="AW32" s="73">
        <f t="shared" si="33"/>
        <v>92.82051282</v>
      </c>
      <c r="AX32" s="91">
        <v>17.0</v>
      </c>
      <c r="AY32" s="91">
        <v>3.0</v>
      </c>
      <c r="AZ32" s="91">
        <v>18.0</v>
      </c>
      <c r="BA32" s="89">
        <f t="shared" ref="BA32:BC32" si="391">AS32+AX32</f>
        <v>103</v>
      </c>
      <c r="BB32" s="73">
        <f t="shared" si="391"/>
        <v>16</v>
      </c>
      <c r="BC32" s="73">
        <f t="shared" si="391"/>
        <v>100</v>
      </c>
      <c r="BD32" s="75">
        <f t="shared" si="35"/>
        <v>219</v>
      </c>
      <c r="BE32" s="73">
        <f t="shared" si="36"/>
        <v>93.58974359</v>
      </c>
      <c r="BF32" s="77">
        <v>22.0</v>
      </c>
      <c r="BG32" s="77">
        <v>5.0</v>
      </c>
      <c r="BH32" s="77">
        <v>15.0</v>
      </c>
      <c r="BI32" s="77">
        <f t="shared" ref="BI32:BK32" si="392">BA32+BF32</f>
        <v>125</v>
      </c>
      <c r="BJ32" s="77">
        <f t="shared" si="392"/>
        <v>21</v>
      </c>
      <c r="BK32" s="77">
        <f t="shared" si="392"/>
        <v>115</v>
      </c>
      <c r="BL32" s="77">
        <f t="shared" si="38"/>
        <v>261</v>
      </c>
      <c r="BM32" s="76">
        <f t="shared" si="39"/>
        <v>94.56521739</v>
      </c>
      <c r="BN32" s="92">
        <v>23.0</v>
      </c>
      <c r="BO32" s="92">
        <v>2.0</v>
      </c>
      <c r="BP32" s="92">
        <v>8.0</v>
      </c>
      <c r="BQ32" s="84">
        <f t="shared" ref="BQ32:BS32" si="393">BI32+BN32</f>
        <v>148</v>
      </c>
      <c r="BR32" s="84">
        <f t="shared" si="393"/>
        <v>23</v>
      </c>
      <c r="BS32" s="84">
        <f t="shared" si="393"/>
        <v>123</v>
      </c>
      <c r="BT32" s="77">
        <f t="shared" si="41"/>
        <v>294</v>
      </c>
      <c r="BU32" s="84">
        <f t="shared" si="68"/>
        <v>94.83870968</v>
      </c>
      <c r="BV32" s="92">
        <v>35.0</v>
      </c>
      <c r="BW32" s="92">
        <v>2.0</v>
      </c>
      <c r="BX32" s="92">
        <v>7.0</v>
      </c>
      <c r="BY32" s="84">
        <f t="shared" ref="BY32:CA32" si="394">BQ32+BV32</f>
        <v>183</v>
      </c>
      <c r="BZ32" s="84">
        <f t="shared" si="394"/>
        <v>25</v>
      </c>
      <c r="CA32" s="84">
        <f t="shared" si="394"/>
        <v>130</v>
      </c>
      <c r="CB32" s="77">
        <f t="shared" si="43"/>
        <v>338</v>
      </c>
      <c r="CC32" s="84">
        <f t="shared" si="44"/>
        <v>94.67787115</v>
      </c>
      <c r="CD32" s="93">
        <v>9.0</v>
      </c>
      <c r="CE32" s="93">
        <v>6.0</v>
      </c>
      <c r="CF32" s="93">
        <v>16.0</v>
      </c>
      <c r="CG32" s="94">
        <v>192.0</v>
      </c>
      <c r="CH32" s="94">
        <v>31.0</v>
      </c>
      <c r="CI32" s="94">
        <v>146.0</v>
      </c>
      <c r="CJ32" s="81">
        <v>369.0</v>
      </c>
      <c r="CK32" s="80">
        <v>95.0</v>
      </c>
      <c r="CL32" s="81">
        <v>24.0</v>
      </c>
      <c r="CM32" s="81">
        <v>5.0</v>
      </c>
      <c r="CN32" s="81">
        <v>11.0</v>
      </c>
      <c r="CO32" s="81">
        <f t="shared" ref="CO32:CQ32" si="395">CG32+CL32</f>
        <v>216</v>
      </c>
      <c r="CP32" s="81">
        <f t="shared" si="395"/>
        <v>36</v>
      </c>
      <c r="CQ32" s="81">
        <f t="shared" si="395"/>
        <v>157</v>
      </c>
      <c r="CR32" s="84">
        <f t="shared" si="46"/>
        <v>409</v>
      </c>
      <c r="CS32" s="76">
        <f t="shared" si="47"/>
        <v>95.33799534</v>
      </c>
      <c r="CT32" s="92">
        <v>18.0</v>
      </c>
      <c r="CU32" s="92">
        <v>3.0</v>
      </c>
      <c r="CV32" s="92">
        <v>6.0</v>
      </c>
      <c r="CW32" s="81">
        <f t="shared" ref="CW32:CY32" si="396">CO32+CT32</f>
        <v>234</v>
      </c>
      <c r="CX32" s="81">
        <f t="shared" si="396"/>
        <v>39</v>
      </c>
      <c r="CY32" s="81">
        <f t="shared" si="396"/>
        <v>163</v>
      </c>
      <c r="CZ32" s="84">
        <f t="shared" si="49"/>
        <v>436</v>
      </c>
      <c r="DA32" s="76">
        <f t="shared" si="50"/>
        <v>95.61403509</v>
      </c>
      <c r="DB32" s="95">
        <v>12.0</v>
      </c>
      <c r="DC32" s="95">
        <v>6.0</v>
      </c>
      <c r="DD32" s="95">
        <v>11.0</v>
      </c>
      <c r="DE32" s="96">
        <f t="shared" ref="DE32:DG32" si="397">CW32+DB32</f>
        <v>246</v>
      </c>
      <c r="DF32" s="96">
        <f t="shared" si="397"/>
        <v>45</v>
      </c>
      <c r="DG32" s="96">
        <f t="shared" si="397"/>
        <v>174</v>
      </c>
      <c r="DH32" s="97">
        <f t="shared" si="52"/>
        <v>465</v>
      </c>
      <c r="DI32" s="76">
        <f t="shared" si="53"/>
        <v>95.87628866</v>
      </c>
      <c r="DJ32" s="95">
        <v>18.0</v>
      </c>
      <c r="DK32" s="95">
        <v>7.0</v>
      </c>
      <c r="DL32" s="82">
        <v>13.0</v>
      </c>
      <c r="DM32" s="81">
        <f t="shared" ref="DM32:DO32" si="398">DE32+DJ32</f>
        <v>264</v>
      </c>
      <c r="DN32" s="81">
        <f t="shared" si="398"/>
        <v>52</v>
      </c>
      <c r="DO32" s="81">
        <f t="shared" si="398"/>
        <v>187</v>
      </c>
      <c r="DP32" s="84">
        <f t="shared" si="55"/>
        <v>503</v>
      </c>
      <c r="DQ32" s="85">
        <f t="shared" si="56"/>
        <v>96.35036496</v>
      </c>
      <c r="DR32" s="85">
        <f t="shared" si="57"/>
        <v>239</v>
      </c>
      <c r="DS32" s="85">
        <f t="shared" si="58"/>
        <v>95.98393574</v>
      </c>
      <c r="DT32" s="85">
        <f t="shared" si="59"/>
        <v>96.17590822</v>
      </c>
    </row>
    <row r="33" ht="15.75" customHeight="1">
      <c r="A33" s="35">
        <v>28.0</v>
      </c>
      <c r="B33" s="36" t="s">
        <v>50</v>
      </c>
      <c r="C33" s="86">
        <v>10.0</v>
      </c>
      <c r="D33" s="86">
        <v>0.0</v>
      </c>
      <c r="E33" s="86">
        <v>13.0</v>
      </c>
      <c r="F33" s="86">
        <f t="shared" si="14"/>
        <v>10</v>
      </c>
      <c r="G33" s="86">
        <f t="shared" si="15"/>
        <v>13</v>
      </c>
      <c r="H33" s="86">
        <f t="shared" si="16"/>
        <v>100</v>
      </c>
      <c r="I33" s="86">
        <f t="shared" si="17"/>
        <v>65</v>
      </c>
      <c r="J33" s="86">
        <v>7.0</v>
      </c>
      <c r="K33" s="86">
        <v>1.0</v>
      </c>
      <c r="L33" s="86">
        <v>22.0</v>
      </c>
      <c r="M33" s="87">
        <f t="shared" ref="M33:N33" si="399">C33+J33</f>
        <v>17</v>
      </c>
      <c r="N33" s="87">
        <f t="shared" si="399"/>
        <v>1</v>
      </c>
      <c r="O33" s="87">
        <f t="shared" si="19"/>
        <v>35</v>
      </c>
      <c r="P33" s="87">
        <f t="shared" si="20"/>
        <v>53</v>
      </c>
      <c r="Q33" s="89">
        <f t="shared" si="21"/>
        <v>88.33333333</v>
      </c>
      <c r="R33" s="88">
        <v>15.0</v>
      </c>
      <c r="S33" s="88">
        <v>5.0</v>
      </c>
      <c r="T33" s="88">
        <v>14.0</v>
      </c>
      <c r="U33" s="88">
        <f t="shared" ref="U33:W33" si="400">M33+R33</f>
        <v>32</v>
      </c>
      <c r="V33" s="88">
        <f t="shared" si="400"/>
        <v>6</v>
      </c>
      <c r="W33" s="88">
        <f t="shared" si="400"/>
        <v>49</v>
      </c>
      <c r="X33" s="88">
        <f t="shared" si="23"/>
        <v>87</v>
      </c>
      <c r="Y33" s="89">
        <f t="shared" si="24"/>
        <v>92.55319149</v>
      </c>
      <c r="Z33" s="90">
        <v>32.0</v>
      </c>
      <c r="AA33" s="90">
        <v>2.0</v>
      </c>
      <c r="AB33" s="90">
        <v>8.0</v>
      </c>
      <c r="AC33" s="88">
        <f t="shared" ref="AC33:AE33" si="401">U33+Z33</f>
        <v>64</v>
      </c>
      <c r="AD33" s="88">
        <f t="shared" si="401"/>
        <v>8</v>
      </c>
      <c r="AE33" s="88">
        <f t="shared" si="401"/>
        <v>57</v>
      </c>
      <c r="AF33" s="88">
        <f t="shared" si="26"/>
        <v>129</v>
      </c>
      <c r="AG33" s="89">
        <f t="shared" si="27"/>
        <v>92.14285714</v>
      </c>
      <c r="AH33" s="90">
        <v>20.0</v>
      </c>
      <c r="AI33" s="90">
        <v>5.0</v>
      </c>
      <c r="AJ33" s="90">
        <v>11.0</v>
      </c>
      <c r="AK33" s="88">
        <f t="shared" ref="AK33:AM33" si="402">AC33+AH33</f>
        <v>84</v>
      </c>
      <c r="AL33" s="88">
        <f t="shared" si="402"/>
        <v>13</v>
      </c>
      <c r="AM33" s="88">
        <f t="shared" si="402"/>
        <v>68</v>
      </c>
      <c r="AN33" s="88">
        <f t="shared" si="29"/>
        <v>165</v>
      </c>
      <c r="AO33" s="89">
        <f t="shared" si="30"/>
        <v>92.69662921</v>
      </c>
      <c r="AP33" s="91">
        <v>7.0</v>
      </c>
      <c r="AQ33" s="91">
        <v>1.0</v>
      </c>
      <c r="AR33" s="91">
        <v>9.0</v>
      </c>
      <c r="AS33" s="89">
        <f t="shared" ref="AS33:AU33" si="403">AK33+AP33</f>
        <v>91</v>
      </c>
      <c r="AT33" s="89">
        <f t="shared" si="403"/>
        <v>14</v>
      </c>
      <c r="AU33" s="89">
        <f t="shared" si="403"/>
        <v>77</v>
      </c>
      <c r="AV33" s="75">
        <f t="shared" si="32"/>
        <v>182</v>
      </c>
      <c r="AW33" s="73">
        <f t="shared" si="33"/>
        <v>93.33333333</v>
      </c>
      <c r="AX33" s="91">
        <v>17.0</v>
      </c>
      <c r="AY33" s="91">
        <v>2.0</v>
      </c>
      <c r="AZ33" s="91">
        <v>18.0</v>
      </c>
      <c r="BA33" s="89">
        <f t="shared" ref="BA33:BC33" si="404">AS33+AX33</f>
        <v>108</v>
      </c>
      <c r="BB33" s="73">
        <f t="shared" si="404"/>
        <v>16</v>
      </c>
      <c r="BC33" s="73">
        <f t="shared" si="404"/>
        <v>95</v>
      </c>
      <c r="BD33" s="75">
        <f t="shared" si="35"/>
        <v>219</v>
      </c>
      <c r="BE33" s="73">
        <f t="shared" si="36"/>
        <v>93.58974359</v>
      </c>
      <c r="BF33" s="77">
        <v>22.0</v>
      </c>
      <c r="BG33" s="77">
        <v>5.0</v>
      </c>
      <c r="BH33" s="98">
        <v>1.0</v>
      </c>
      <c r="BI33" s="77">
        <f t="shared" ref="BI33:BK33" si="405">BA33+BF33</f>
        <v>130</v>
      </c>
      <c r="BJ33" s="77">
        <f t="shared" si="405"/>
        <v>21</v>
      </c>
      <c r="BK33" s="77">
        <f t="shared" si="405"/>
        <v>96</v>
      </c>
      <c r="BL33" s="77">
        <f t="shared" si="38"/>
        <v>247</v>
      </c>
      <c r="BM33" s="76">
        <f t="shared" si="39"/>
        <v>89.49275362</v>
      </c>
      <c r="BN33" s="92">
        <v>22.0</v>
      </c>
      <c r="BO33" s="92">
        <v>2.0</v>
      </c>
      <c r="BP33" s="92">
        <v>8.0</v>
      </c>
      <c r="BQ33" s="84">
        <f t="shared" ref="BQ33:BS33" si="406">BI33+BN33</f>
        <v>152</v>
      </c>
      <c r="BR33" s="84">
        <f t="shared" si="406"/>
        <v>23</v>
      </c>
      <c r="BS33" s="84">
        <f t="shared" si="406"/>
        <v>104</v>
      </c>
      <c r="BT33" s="77">
        <f t="shared" si="41"/>
        <v>279</v>
      </c>
      <c r="BU33" s="84">
        <f t="shared" si="68"/>
        <v>90</v>
      </c>
      <c r="BV33" s="92">
        <v>37.0</v>
      </c>
      <c r="BW33" s="92">
        <v>2.0</v>
      </c>
      <c r="BX33" s="92">
        <v>8.0</v>
      </c>
      <c r="BY33" s="84">
        <f t="shared" ref="BY33:CA33" si="407">BQ33+BV33</f>
        <v>189</v>
      </c>
      <c r="BZ33" s="84">
        <f t="shared" si="407"/>
        <v>25</v>
      </c>
      <c r="CA33" s="84">
        <f t="shared" si="407"/>
        <v>112</v>
      </c>
      <c r="CB33" s="77">
        <f t="shared" si="43"/>
        <v>326</v>
      </c>
      <c r="CC33" s="84">
        <f t="shared" si="44"/>
        <v>91.31652661</v>
      </c>
      <c r="CD33" s="93">
        <v>9.0</v>
      </c>
      <c r="CE33" s="93">
        <v>6.0</v>
      </c>
      <c r="CF33" s="93">
        <v>16.0</v>
      </c>
      <c r="CG33" s="94">
        <v>198.0</v>
      </c>
      <c r="CH33" s="94">
        <v>31.0</v>
      </c>
      <c r="CI33" s="94">
        <v>128.0</v>
      </c>
      <c r="CJ33" s="81">
        <v>357.0</v>
      </c>
      <c r="CK33" s="80">
        <v>92.0</v>
      </c>
      <c r="CL33" s="81">
        <v>20.0</v>
      </c>
      <c r="CM33" s="81">
        <v>6.0</v>
      </c>
      <c r="CN33" s="81">
        <v>11.0</v>
      </c>
      <c r="CO33" s="81">
        <f t="shared" ref="CO33:CQ33" si="408">CG33+CL33</f>
        <v>218</v>
      </c>
      <c r="CP33" s="81">
        <f t="shared" si="408"/>
        <v>37</v>
      </c>
      <c r="CQ33" s="81">
        <f t="shared" si="408"/>
        <v>139</v>
      </c>
      <c r="CR33" s="84">
        <f t="shared" si="46"/>
        <v>394</v>
      </c>
      <c r="CS33" s="76">
        <f t="shared" si="47"/>
        <v>91.84149184</v>
      </c>
      <c r="CT33" s="92">
        <v>18.0</v>
      </c>
      <c r="CU33" s="92">
        <v>3.0</v>
      </c>
      <c r="CV33" s="92">
        <v>6.0</v>
      </c>
      <c r="CW33" s="81">
        <f t="shared" ref="CW33:CY33" si="409">CO33+CT33</f>
        <v>236</v>
      </c>
      <c r="CX33" s="81">
        <f t="shared" si="409"/>
        <v>40</v>
      </c>
      <c r="CY33" s="81">
        <f t="shared" si="409"/>
        <v>145</v>
      </c>
      <c r="CZ33" s="84">
        <f t="shared" si="49"/>
        <v>421</v>
      </c>
      <c r="DA33" s="76">
        <f t="shared" si="50"/>
        <v>92.3245614</v>
      </c>
      <c r="DB33" s="95">
        <v>10.0</v>
      </c>
      <c r="DC33" s="95">
        <v>4.0</v>
      </c>
      <c r="DD33" s="95">
        <v>7.0</v>
      </c>
      <c r="DE33" s="96">
        <f t="shared" ref="DE33:DG33" si="410">CW33+DB33</f>
        <v>246</v>
      </c>
      <c r="DF33" s="96">
        <f t="shared" si="410"/>
        <v>44</v>
      </c>
      <c r="DG33" s="96">
        <f t="shared" si="410"/>
        <v>152</v>
      </c>
      <c r="DH33" s="97">
        <f t="shared" si="52"/>
        <v>442</v>
      </c>
      <c r="DI33" s="76">
        <f t="shared" si="53"/>
        <v>91.13402062</v>
      </c>
      <c r="DJ33" s="95">
        <v>17.0</v>
      </c>
      <c r="DK33" s="95">
        <v>7.0</v>
      </c>
      <c r="DL33" s="82">
        <v>13.0</v>
      </c>
      <c r="DM33" s="81">
        <f t="shared" ref="DM33:DO33" si="411">DE33+DJ33</f>
        <v>263</v>
      </c>
      <c r="DN33" s="81">
        <f t="shared" si="411"/>
        <v>51</v>
      </c>
      <c r="DO33" s="81">
        <f t="shared" si="411"/>
        <v>165</v>
      </c>
      <c r="DP33" s="84">
        <f t="shared" si="55"/>
        <v>479</v>
      </c>
      <c r="DQ33" s="85">
        <f t="shared" si="56"/>
        <v>95.98540146</v>
      </c>
      <c r="DR33" s="85">
        <f t="shared" si="57"/>
        <v>216</v>
      </c>
      <c r="DS33" s="85">
        <f t="shared" si="58"/>
        <v>86.74698795</v>
      </c>
      <c r="DT33" s="85">
        <f t="shared" si="59"/>
        <v>91.58699809</v>
      </c>
    </row>
    <row r="34" ht="15.75" customHeight="1">
      <c r="A34" s="35">
        <v>29.0</v>
      </c>
      <c r="B34" s="36" t="s">
        <v>51</v>
      </c>
      <c r="C34" s="86">
        <v>8.0</v>
      </c>
      <c r="D34" s="86">
        <v>0.0</v>
      </c>
      <c r="E34" s="86">
        <v>20.0</v>
      </c>
      <c r="F34" s="86">
        <f t="shared" si="14"/>
        <v>8</v>
      </c>
      <c r="G34" s="86">
        <f t="shared" si="15"/>
        <v>20</v>
      </c>
      <c r="H34" s="86">
        <f t="shared" si="16"/>
        <v>80</v>
      </c>
      <c r="I34" s="86">
        <f t="shared" si="17"/>
        <v>100</v>
      </c>
      <c r="J34" s="86">
        <v>7.0</v>
      </c>
      <c r="K34" s="86">
        <v>1.0</v>
      </c>
      <c r="L34" s="86">
        <v>22.0</v>
      </c>
      <c r="M34" s="87">
        <f t="shared" ref="M34:N34" si="412">C34+J34</f>
        <v>15</v>
      </c>
      <c r="N34" s="87">
        <f t="shared" si="412"/>
        <v>1</v>
      </c>
      <c r="O34" s="87">
        <f t="shared" si="19"/>
        <v>42</v>
      </c>
      <c r="P34" s="87">
        <f t="shared" si="20"/>
        <v>58</v>
      </c>
      <c r="Q34" s="89">
        <f t="shared" si="21"/>
        <v>96.66666667</v>
      </c>
      <c r="R34" s="88">
        <v>15.0</v>
      </c>
      <c r="S34" s="88">
        <v>5.0</v>
      </c>
      <c r="T34" s="88">
        <v>14.0</v>
      </c>
      <c r="U34" s="88">
        <f t="shared" ref="U34:W34" si="413">M34+R34</f>
        <v>30</v>
      </c>
      <c r="V34" s="88">
        <f t="shared" si="413"/>
        <v>6</v>
      </c>
      <c r="W34" s="88">
        <f t="shared" si="413"/>
        <v>56</v>
      </c>
      <c r="X34" s="88">
        <f t="shared" si="23"/>
        <v>92</v>
      </c>
      <c r="Y34" s="89">
        <f t="shared" si="24"/>
        <v>97.87234043</v>
      </c>
      <c r="Z34" s="90">
        <v>34.0</v>
      </c>
      <c r="AA34" s="90">
        <v>2.0</v>
      </c>
      <c r="AB34" s="90">
        <v>10.0</v>
      </c>
      <c r="AC34" s="88">
        <f t="shared" ref="AC34:AE34" si="414">U34+Z34</f>
        <v>64</v>
      </c>
      <c r="AD34" s="88">
        <f t="shared" si="414"/>
        <v>8</v>
      </c>
      <c r="AE34" s="88">
        <f t="shared" si="414"/>
        <v>66</v>
      </c>
      <c r="AF34" s="88">
        <f t="shared" si="26"/>
        <v>138</v>
      </c>
      <c r="AG34" s="89">
        <f t="shared" si="27"/>
        <v>98.57142857</v>
      </c>
      <c r="AH34" s="90">
        <v>16.0</v>
      </c>
      <c r="AI34" s="90">
        <v>5.0</v>
      </c>
      <c r="AJ34" s="90">
        <v>13.0</v>
      </c>
      <c r="AK34" s="88">
        <f t="shared" ref="AK34:AM34" si="415">AC34+AH34</f>
        <v>80</v>
      </c>
      <c r="AL34" s="88">
        <f t="shared" si="415"/>
        <v>13</v>
      </c>
      <c r="AM34" s="88">
        <f t="shared" si="415"/>
        <v>79</v>
      </c>
      <c r="AN34" s="88">
        <f t="shared" si="29"/>
        <v>172</v>
      </c>
      <c r="AO34" s="89">
        <f t="shared" si="30"/>
        <v>96.62921348</v>
      </c>
      <c r="AP34" s="91">
        <v>7.0</v>
      </c>
      <c r="AQ34" s="91">
        <v>1.0</v>
      </c>
      <c r="AR34" s="91">
        <v>9.0</v>
      </c>
      <c r="AS34" s="89">
        <f t="shared" ref="AS34:AU34" si="416">AK34+AP34</f>
        <v>87</v>
      </c>
      <c r="AT34" s="89">
        <f t="shared" si="416"/>
        <v>14</v>
      </c>
      <c r="AU34" s="89">
        <f t="shared" si="416"/>
        <v>88</v>
      </c>
      <c r="AV34" s="75">
        <f t="shared" si="32"/>
        <v>189</v>
      </c>
      <c r="AW34" s="73">
        <f t="shared" si="33"/>
        <v>96.92307692</v>
      </c>
      <c r="AX34" s="91">
        <v>16.0</v>
      </c>
      <c r="AY34" s="91">
        <v>3.0</v>
      </c>
      <c r="AZ34" s="91">
        <v>18.0</v>
      </c>
      <c r="BA34" s="89">
        <f t="shared" ref="BA34:BC34" si="417">AS34+AX34</f>
        <v>103</v>
      </c>
      <c r="BB34" s="73">
        <f t="shared" si="417"/>
        <v>17</v>
      </c>
      <c r="BC34" s="73">
        <f t="shared" si="417"/>
        <v>106</v>
      </c>
      <c r="BD34" s="75">
        <f t="shared" si="35"/>
        <v>226</v>
      </c>
      <c r="BE34" s="73">
        <f t="shared" si="36"/>
        <v>96.58119658</v>
      </c>
      <c r="BF34" s="77">
        <v>22.0</v>
      </c>
      <c r="BG34" s="77">
        <v>5.0</v>
      </c>
      <c r="BH34" s="77">
        <v>12.0</v>
      </c>
      <c r="BI34" s="77">
        <f t="shared" ref="BI34:BK34" si="418">BA34+BF34</f>
        <v>125</v>
      </c>
      <c r="BJ34" s="77">
        <f t="shared" si="418"/>
        <v>22</v>
      </c>
      <c r="BK34" s="77">
        <f t="shared" si="418"/>
        <v>118</v>
      </c>
      <c r="BL34" s="77">
        <f t="shared" si="38"/>
        <v>265</v>
      </c>
      <c r="BM34" s="76">
        <f t="shared" si="39"/>
        <v>96.01449275</v>
      </c>
      <c r="BN34" s="92">
        <v>22.0</v>
      </c>
      <c r="BO34" s="92">
        <v>1.0</v>
      </c>
      <c r="BP34" s="92">
        <v>9.0</v>
      </c>
      <c r="BQ34" s="84">
        <f t="shared" ref="BQ34:BS34" si="419">BI34+BN34</f>
        <v>147</v>
      </c>
      <c r="BR34" s="84">
        <f t="shared" si="419"/>
        <v>23</v>
      </c>
      <c r="BS34" s="84">
        <f t="shared" si="419"/>
        <v>127</v>
      </c>
      <c r="BT34" s="77">
        <f t="shared" si="41"/>
        <v>297</v>
      </c>
      <c r="BU34" s="84">
        <f t="shared" si="68"/>
        <v>95.80645161</v>
      </c>
      <c r="BV34" s="92">
        <v>35.0</v>
      </c>
      <c r="BW34" s="92">
        <v>2.0</v>
      </c>
      <c r="BX34" s="92">
        <v>7.0</v>
      </c>
      <c r="BY34" s="84">
        <f t="shared" ref="BY34:CA34" si="420">BQ34+BV34</f>
        <v>182</v>
      </c>
      <c r="BZ34" s="84">
        <f t="shared" si="420"/>
        <v>25</v>
      </c>
      <c r="CA34" s="84">
        <f t="shared" si="420"/>
        <v>134</v>
      </c>
      <c r="CB34" s="77">
        <f t="shared" si="43"/>
        <v>341</v>
      </c>
      <c r="CC34" s="84">
        <f t="shared" si="44"/>
        <v>95.51820728</v>
      </c>
      <c r="CD34" s="93">
        <v>9.0</v>
      </c>
      <c r="CE34" s="93">
        <v>5.0</v>
      </c>
      <c r="CF34" s="93">
        <v>14.0</v>
      </c>
      <c r="CG34" s="94">
        <v>191.0</v>
      </c>
      <c r="CH34" s="94">
        <v>30.0</v>
      </c>
      <c r="CI34" s="94">
        <v>148.0</v>
      </c>
      <c r="CJ34" s="81">
        <v>369.0</v>
      </c>
      <c r="CK34" s="80">
        <v>95.0</v>
      </c>
      <c r="CL34" s="81">
        <v>24.0</v>
      </c>
      <c r="CM34" s="81">
        <v>6.0</v>
      </c>
      <c r="CN34" s="81">
        <v>11.0</v>
      </c>
      <c r="CO34" s="81">
        <f t="shared" ref="CO34:CQ34" si="421">CG34+CL34</f>
        <v>215</v>
      </c>
      <c r="CP34" s="81">
        <f t="shared" si="421"/>
        <v>36</v>
      </c>
      <c r="CQ34" s="81">
        <f t="shared" si="421"/>
        <v>159</v>
      </c>
      <c r="CR34" s="84">
        <f t="shared" si="46"/>
        <v>410</v>
      </c>
      <c r="CS34" s="76">
        <f t="shared" si="47"/>
        <v>95.57109557</v>
      </c>
      <c r="CT34" s="92">
        <v>18.0</v>
      </c>
      <c r="CU34" s="92">
        <v>3.0</v>
      </c>
      <c r="CV34" s="92">
        <v>6.0</v>
      </c>
      <c r="CW34" s="81">
        <f t="shared" ref="CW34:CY34" si="422">CO34+CT34</f>
        <v>233</v>
      </c>
      <c r="CX34" s="81">
        <f t="shared" si="422"/>
        <v>39</v>
      </c>
      <c r="CY34" s="81">
        <f t="shared" si="422"/>
        <v>165</v>
      </c>
      <c r="CZ34" s="84">
        <f t="shared" si="49"/>
        <v>437</v>
      </c>
      <c r="DA34" s="76">
        <f t="shared" si="50"/>
        <v>95.83333333</v>
      </c>
      <c r="DB34" s="95">
        <v>11.0</v>
      </c>
      <c r="DC34" s="95">
        <v>5.0</v>
      </c>
      <c r="DD34" s="95">
        <v>9.0</v>
      </c>
      <c r="DE34" s="96">
        <f t="shared" ref="DE34:DG34" si="423">CW34+DB34</f>
        <v>244</v>
      </c>
      <c r="DF34" s="96">
        <f t="shared" si="423"/>
        <v>44</v>
      </c>
      <c r="DG34" s="96">
        <f t="shared" si="423"/>
        <v>174</v>
      </c>
      <c r="DH34" s="97">
        <f t="shared" si="52"/>
        <v>462</v>
      </c>
      <c r="DI34" s="76">
        <f t="shared" si="53"/>
        <v>95.25773196</v>
      </c>
      <c r="DJ34" s="95">
        <v>17.0</v>
      </c>
      <c r="DK34" s="95">
        <v>6.0</v>
      </c>
      <c r="DL34" s="82">
        <v>13.0</v>
      </c>
      <c r="DM34" s="81">
        <f t="shared" ref="DM34:DO34" si="424">DE34+DJ34</f>
        <v>261</v>
      </c>
      <c r="DN34" s="81">
        <f t="shared" si="424"/>
        <v>50</v>
      </c>
      <c r="DO34" s="81">
        <f t="shared" si="424"/>
        <v>187</v>
      </c>
      <c r="DP34" s="84">
        <f t="shared" si="55"/>
        <v>498</v>
      </c>
      <c r="DQ34" s="85">
        <f t="shared" si="56"/>
        <v>95.25547445</v>
      </c>
      <c r="DR34" s="85">
        <f t="shared" si="57"/>
        <v>237</v>
      </c>
      <c r="DS34" s="85">
        <f t="shared" si="58"/>
        <v>95.18072289</v>
      </c>
      <c r="DT34" s="85">
        <f t="shared" si="59"/>
        <v>95.21988528</v>
      </c>
    </row>
    <row r="35" ht="15.75" customHeight="1">
      <c r="A35" s="35">
        <v>30.0</v>
      </c>
      <c r="B35" s="36" t="s">
        <v>52</v>
      </c>
      <c r="C35" s="86">
        <v>10.0</v>
      </c>
      <c r="D35" s="86">
        <v>0.0</v>
      </c>
      <c r="E35" s="86">
        <v>18.0</v>
      </c>
      <c r="F35" s="86">
        <f t="shared" si="14"/>
        <v>10</v>
      </c>
      <c r="G35" s="86">
        <f t="shared" si="15"/>
        <v>18</v>
      </c>
      <c r="H35" s="86">
        <f t="shared" si="16"/>
        <v>100</v>
      </c>
      <c r="I35" s="86">
        <f t="shared" si="17"/>
        <v>90</v>
      </c>
      <c r="J35" s="86">
        <v>7.0</v>
      </c>
      <c r="K35" s="86">
        <v>1.0</v>
      </c>
      <c r="L35" s="86">
        <v>22.0</v>
      </c>
      <c r="M35" s="87">
        <f t="shared" ref="M35:N35" si="425">C35+J35</f>
        <v>17</v>
      </c>
      <c r="N35" s="87">
        <f t="shared" si="425"/>
        <v>1</v>
      </c>
      <c r="O35" s="87">
        <f t="shared" si="19"/>
        <v>40</v>
      </c>
      <c r="P35" s="87">
        <f t="shared" si="20"/>
        <v>58</v>
      </c>
      <c r="Q35" s="89">
        <f t="shared" si="21"/>
        <v>96.66666667</v>
      </c>
      <c r="R35" s="88">
        <v>15.0</v>
      </c>
      <c r="S35" s="88">
        <v>5.0</v>
      </c>
      <c r="T35" s="88">
        <v>14.0</v>
      </c>
      <c r="U35" s="88">
        <f t="shared" ref="U35:W35" si="426">M35+R35</f>
        <v>32</v>
      </c>
      <c r="V35" s="88">
        <f t="shared" si="426"/>
        <v>6</v>
      </c>
      <c r="W35" s="88">
        <f t="shared" si="426"/>
        <v>54</v>
      </c>
      <c r="X35" s="88">
        <f t="shared" si="23"/>
        <v>92</v>
      </c>
      <c r="Y35" s="89">
        <f t="shared" si="24"/>
        <v>97.87234043</v>
      </c>
      <c r="Z35" s="90">
        <v>31.0</v>
      </c>
      <c r="AA35" s="90">
        <v>2.0</v>
      </c>
      <c r="AB35" s="90">
        <v>10.0</v>
      </c>
      <c r="AC35" s="88">
        <f t="shared" ref="AC35:AE35" si="427">U35+Z35</f>
        <v>63</v>
      </c>
      <c r="AD35" s="88">
        <f t="shared" si="427"/>
        <v>8</v>
      </c>
      <c r="AE35" s="88">
        <f t="shared" si="427"/>
        <v>64</v>
      </c>
      <c r="AF35" s="88">
        <f t="shared" si="26"/>
        <v>135</v>
      </c>
      <c r="AG35" s="89">
        <f t="shared" si="27"/>
        <v>96.42857143</v>
      </c>
      <c r="AH35" s="90">
        <v>17.0</v>
      </c>
      <c r="AI35" s="90">
        <v>4.0</v>
      </c>
      <c r="AJ35" s="90">
        <v>13.0</v>
      </c>
      <c r="AK35" s="88">
        <f t="shared" ref="AK35:AM35" si="428">AC35+AH35</f>
        <v>80</v>
      </c>
      <c r="AL35" s="88">
        <f t="shared" si="428"/>
        <v>12</v>
      </c>
      <c r="AM35" s="88">
        <f t="shared" si="428"/>
        <v>77</v>
      </c>
      <c r="AN35" s="88">
        <f t="shared" si="29"/>
        <v>169</v>
      </c>
      <c r="AO35" s="89">
        <f t="shared" si="30"/>
        <v>94.94382022</v>
      </c>
      <c r="AP35" s="91">
        <v>6.0</v>
      </c>
      <c r="AQ35" s="91">
        <v>1.0</v>
      </c>
      <c r="AR35" s="91">
        <v>8.0</v>
      </c>
      <c r="AS35" s="89">
        <f t="shared" ref="AS35:AU35" si="429">AK35+AP35</f>
        <v>86</v>
      </c>
      <c r="AT35" s="89">
        <f t="shared" si="429"/>
        <v>13</v>
      </c>
      <c r="AU35" s="89">
        <f t="shared" si="429"/>
        <v>85</v>
      </c>
      <c r="AV35" s="75">
        <f t="shared" si="32"/>
        <v>184</v>
      </c>
      <c r="AW35" s="73">
        <f t="shared" si="33"/>
        <v>94.35897436</v>
      </c>
      <c r="AX35" s="91">
        <v>16.0</v>
      </c>
      <c r="AY35" s="91">
        <v>3.0</v>
      </c>
      <c r="AZ35" s="91">
        <v>18.0</v>
      </c>
      <c r="BA35" s="89">
        <f t="shared" ref="BA35:BC35" si="430">AS35+AX35</f>
        <v>102</v>
      </c>
      <c r="BB35" s="73">
        <f t="shared" si="430"/>
        <v>16</v>
      </c>
      <c r="BC35" s="73">
        <f t="shared" si="430"/>
        <v>103</v>
      </c>
      <c r="BD35" s="75">
        <f t="shared" si="35"/>
        <v>221</v>
      </c>
      <c r="BE35" s="73">
        <f t="shared" si="36"/>
        <v>94.44444444</v>
      </c>
      <c r="BF35" s="77">
        <v>20.0</v>
      </c>
      <c r="BG35" s="77">
        <v>5.0</v>
      </c>
      <c r="BH35" s="77">
        <v>12.0</v>
      </c>
      <c r="BI35" s="77">
        <f t="shared" ref="BI35:BK35" si="431">BA35+BF35</f>
        <v>122</v>
      </c>
      <c r="BJ35" s="77">
        <f t="shared" si="431"/>
        <v>21</v>
      </c>
      <c r="BK35" s="77">
        <f t="shared" si="431"/>
        <v>115</v>
      </c>
      <c r="BL35" s="77">
        <f t="shared" si="38"/>
        <v>258</v>
      </c>
      <c r="BM35" s="76">
        <f t="shared" si="39"/>
        <v>93.47826087</v>
      </c>
      <c r="BN35" s="92">
        <v>20.0</v>
      </c>
      <c r="BO35" s="92">
        <v>2.0</v>
      </c>
      <c r="BP35" s="92">
        <v>7.0</v>
      </c>
      <c r="BQ35" s="84">
        <f t="shared" ref="BQ35:BS35" si="432">BI35+BN35</f>
        <v>142</v>
      </c>
      <c r="BR35" s="84">
        <f t="shared" si="432"/>
        <v>23</v>
      </c>
      <c r="BS35" s="84">
        <f t="shared" si="432"/>
        <v>122</v>
      </c>
      <c r="BT35" s="77">
        <f t="shared" si="41"/>
        <v>287</v>
      </c>
      <c r="BU35" s="84">
        <f t="shared" si="68"/>
        <v>92.58064516</v>
      </c>
      <c r="BV35" s="92">
        <v>33.0</v>
      </c>
      <c r="BW35" s="92">
        <v>2.0</v>
      </c>
      <c r="BX35" s="92">
        <v>6.0</v>
      </c>
      <c r="BY35" s="84">
        <f t="shared" ref="BY35:CA35" si="433">BQ35+BV35</f>
        <v>175</v>
      </c>
      <c r="BZ35" s="84">
        <f t="shared" si="433"/>
        <v>25</v>
      </c>
      <c r="CA35" s="84">
        <f t="shared" si="433"/>
        <v>128</v>
      </c>
      <c r="CB35" s="77">
        <f t="shared" si="43"/>
        <v>328</v>
      </c>
      <c r="CC35" s="84">
        <f t="shared" si="44"/>
        <v>91.8767507</v>
      </c>
      <c r="CD35" s="93">
        <v>8.0</v>
      </c>
      <c r="CE35" s="93">
        <v>6.0</v>
      </c>
      <c r="CF35" s="93">
        <v>16.0</v>
      </c>
      <c r="CG35" s="94">
        <v>183.0</v>
      </c>
      <c r="CH35" s="94">
        <v>31.0</v>
      </c>
      <c r="CI35" s="94">
        <v>144.0</v>
      </c>
      <c r="CJ35" s="81">
        <v>358.0</v>
      </c>
      <c r="CK35" s="80">
        <v>92.0</v>
      </c>
      <c r="CL35" s="81">
        <v>24.0</v>
      </c>
      <c r="CM35" s="81">
        <v>6.0</v>
      </c>
      <c r="CN35" s="81">
        <v>11.0</v>
      </c>
      <c r="CO35" s="81">
        <f t="shared" ref="CO35:CQ35" si="434">CG35+CL35</f>
        <v>207</v>
      </c>
      <c r="CP35" s="81">
        <f t="shared" si="434"/>
        <v>37</v>
      </c>
      <c r="CQ35" s="81">
        <f t="shared" si="434"/>
        <v>155</v>
      </c>
      <c r="CR35" s="84">
        <f t="shared" si="46"/>
        <v>399</v>
      </c>
      <c r="CS35" s="76">
        <f t="shared" si="47"/>
        <v>93.00699301</v>
      </c>
      <c r="CT35" s="92">
        <v>18.0</v>
      </c>
      <c r="CU35" s="92">
        <v>3.0</v>
      </c>
      <c r="CV35" s="92">
        <v>6.0</v>
      </c>
      <c r="CW35" s="81">
        <f t="shared" ref="CW35:CY35" si="435">CO35+CT35</f>
        <v>225</v>
      </c>
      <c r="CX35" s="81">
        <f t="shared" si="435"/>
        <v>40</v>
      </c>
      <c r="CY35" s="81">
        <f t="shared" si="435"/>
        <v>161</v>
      </c>
      <c r="CZ35" s="84">
        <f t="shared" si="49"/>
        <v>426</v>
      </c>
      <c r="DA35" s="76">
        <f t="shared" si="50"/>
        <v>93.42105263</v>
      </c>
      <c r="DB35" s="95">
        <v>11.0</v>
      </c>
      <c r="DC35" s="95">
        <v>4.0</v>
      </c>
      <c r="DD35" s="95">
        <v>7.0</v>
      </c>
      <c r="DE35" s="96">
        <f t="shared" ref="DE35:DG35" si="436">CW35+DB35</f>
        <v>236</v>
      </c>
      <c r="DF35" s="96">
        <f t="shared" si="436"/>
        <v>44</v>
      </c>
      <c r="DG35" s="96">
        <f t="shared" si="436"/>
        <v>168</v>
      </c>
      <c r="DH35" s="97">
        <f t="shared" si="52"/>
        <v>448</v>
      </c>
      <c r="DI35" s="76">
        <f t="shared" si="53"/>
        <v>92.37113402</v>
      </c>
      <c r="DJ35" s="95">
        <v>16.0</v>
      </c>
      <c r="DK35" s="95">
        <v>6.0</v>
      </c>
      <c r="DL35" s="82">
        <v>13.0</v>
      </c>
      <c r="DM35" s="81">
        <f t="shared" ref="DM35:DO35" si="437">DE35+DJ35</f>
        <v>252</v>
      </c>
      <c r="DN35" s="81">
        <f t="shared" si="437"/>
        <v>50</v>
      </c>
      <c r="DO35" s="81">
        <f t="shared" si="437"/>
        <v>181</v>
      </c>
      <c r="DP35" s="84">
        <f t="shared" si="55"/>
        <v>483</v>
      </c>
      <c r="DQ35" s="85">
        <f t="shared" si="56"/>
        <v>91.97080292</v>
      </c>
      <c r="DR35" s="85">
        <f t="shared" si="57"/>
        <v>231</v>
      </c>
      <c r="DS35" s="85">
        <f t="shared" si="58"/>
        <v>92.77108434</v>
      </c>
      <c r="DT35" s="85">
        <f t="shared" si="59"/>
        <v>92.35181644</v>
      </c>
    </row>
    <row r="36" ht="15.75" customHeight="1">
      <c r="A36" s="35">
        <v>31.0</v>
      </c>
      <c r="B36" s="36" t="s">
        <v>53</v>
      </c>
      <c r="C36" s="86">
        <v>10.0</v>
      </c>
      <c r="D36" s="86">
        <v>0.0</v>
      </c>
      <c r="E36" s="86">
        <v>20.0</v>
      </c>
      <c r="F36" s="86">
        <f t="shared" si="14"/>
        <v>10</v>
      </c>
      <c r="G36" s="86">
        <f t="shared" si="15"/>
        <v>20</v>
      </c>
      <c r="H36" s="86">
        <f t="shared" si="16"/>
        <v>100</v>
      </c>
      <c r="I36" s="86">
        <f t="shared" si="17"/>
        <v>100</v>
      </c>
      <c r="J36" s="86">
        <v>7.0</v>
      </c>
      <c r="K36" s="86">
        <v>1.0</v>
      </c>
      <c r="L36" s="86">
        <v>22.0</v>
      </c>
      <c r="M36" s="87">
        <f t="shared" ref="M36:N36" si="438">C36+J36</f>
        <v>17</v>
      </c>
      <c r="N36" s="87">
        <f t="shared" si="438"/>
        <v>1</v>
      </c>
      <c r="O36" s="87">
        <f t="shared" si="19"/>
        <v>42</v>
      </c>
      <c r="P36" s="87">
        <f t="shared" si="20"/>
        <v>60</v>
      </c>
      <c r="Q36" s="87">
        <f t="shared" si="21"/>
        <v>100</v>
      </c>
      <c r="R36" s="88">
        <v>15.0</v>
      </c>
      <c r="S36" s="88">
        <v>5.0</v>
      </c>
      <c r="T36" s="88">
        <v>14.0</v>
      </c>
      <c r="U36" s="88">
        <f t="shared" ref="U36:W36" si="439">M36+R36</f>
        <v>32</v>
      </c>
      <c r="V36" s="88">
        <f t="shared" si="439"/>
        <v>6</v>
      </c>
      <c r="W36" s="88">
        <f t="shared" si="439"/>
        <v>56</v>
      </c>
      <c r="X36" s="88">
        <f t="shared" si="23"/>
        <v>94</v>
      </c>
      <c r="Y36" s="89">
        <f t="shared" si="24"/>
        <v>100</v>
      </c>
      <c r="Z36" s="90">
        <v>34.0</v>
      </c>
      <c r="AA36" s="90">
        <v>2.0</v>
      </c>
      <c r="AB36" s="90">
        <v>10.0</v>
      </c>
      <c r="AC36" s="88">
        <f t="shared" ref="AC36:AE36" si="440">U36+Z36</f>
        <v>66</v>
      </c>
      <c r="AD36" s="88">
        <f t="shared" si="440"/>
        <v>8</v>
      </c>
      <c r="AE36" s="88">
        <f t="shared" si="440"/>
        <v>66</v>
      </c>
      <c r="AF36" s="88">
        <f t="shared" si="26"/>
        <v>140</v>
      </c>
      <c r="AG36" s="89">
        <f t="shared" si="27"/>
        <v>100</v>
      </c>
      <c r="AH36" s="90">
        <v>20.0</v>
      </c>
      <c r="AI36" s="90">
        <v>5.0</v>
      </c>
      <c r="AJ36" s="90">
        <v>13.0</v>
      </c>
      <c r="AK36" s="88">
        <f t="shared" ref="AK36:AM36" si="441">AC36+AH36</f>
        <v>86</v>
      </c>
      <c r="AL36" s="88">
        <f t="shared" si="441"/>
        <v>13</v>
      </c>
      <c r="AM36" s="88">
        <f t="shared" si="441"/>
        <v>79</v>
      </c>
      <c r="AN36" s="88">
        <f t="shared" si="29"/>
        <v>178</v>
      </c>
      <c r="AO36" s="89">
        <f t="shared" si="30"/>
        <v>100</v>
      </c>
      <c r="AP36" s="91">
        <v>7.0</v>
      </c>
      <c r="AQ36" s="91">
        <v>1.0</v>
      </c>
      <c r="AR36" s="91">
        <v>9.0</v>
      </c>
      <c r="AS36" s="89">
        <f t="shared" ref="AS36:AU36" si="442">AK36+AP36</f>
        <v>93</v>
      </c>
      <c r="AT36" s="89">
        <f t="shared" si="442"/>
        <v>14</v>
      </c>
      <c r="AU36" s="89">
        <f t="shared" si="442"/>
        <v>88</v>
      </c>
      <c r="AV36" s="75">
        <f t="shared" si="32"/>
        <v>195</v>
      </c>
      <c r="AW36" s="73">
        <f t="shared" si="33"/>
        <v>100</v>
      </c>
      <c r="AX36" s="91">
        <v>18.0</v>
      </c>
      <c r="AY36" s="91">
        <v>3.0</v>
      </c>
      <c r="AZ36" s="91">
        <v>18.0</v>
      </c>
      <c r="BA36" s="89">
        <f t="shared" ref="BA36:BC36" si="443">AS36+AX36</f>
        <v>111</v>
      </c>
      <c r="BB36" s="73">
        <f t="shared" si="443"/>
        <v>17</v>
      </c>
      <c r="BC36" s="73">
        <f t="shared" si="443"/>
        <v>106</v>
      </c>
      <c r="BD36" s="75">
        <f t="shared" si="35"/>
        <v>234</v>
      </c>
      <c r="BE36" s="73">
        <f t="shared" si="36"/>
        <v>100</v>
      </c>
      <c r="BF36" s="77">
        <v>20.0</v>
      </c>
      <c r="BG36" s="77">
        <v>5.0</v>
      </c>
      <c r="BH36" s="77">
        <v>15.0</v>
      </c>
      <c r="BI36" s="77">
        <f t="shared" ref="BI36:BK36" si="444">BA36+BF36</f>
        <v>131</v>
      </c>
      <c r="BJ36" s="77">
        <f t="shared" si="444"/>
        <v>22</v>
      </c>
      <c r="BK36" s="77">
        <f t="shared" si="444"/>
        <v>121</v>
      </c>
      <c r="BL36" s="77">
        <f t="shared" si="38"/>
        <v>274</v>
      </c>
      <c r="BM36" s="76">
        <f t="shared" si="39"/>
        <v>99.27536232</v>
      </c>
      <c r="BN36" s="92">
        <v>23.0</v>
      </c>
      <c r="BO36" s="92">
        <v>2.0</v>
      </c>
      <c r="BP36" s="92">
        <v>8.0</v>
      </c>
      <c r="BQ36" s="84">
        <f t="shared" ref="BQ36:BS36" si="445">BI36+BN36</f>
        <v>154</v>
      </c>
      <c r="BR36" s="84">
        <f t="shared" si="445"/>
        <v>24</v>
      </c>
      <c r="BS36" s="84">
        <f t="shared" si="445"/>
        <v>129</v>
      </c>
      <c r="BT36" s="77">
        <f t="shared" si="41"/>
        <v>307</v>
      </c>
      <c r="BU36" s="84">
        <f t="shared" si="68"/>
        <v>99.03225806</v>
      </c>
      <c r="BV36" s="92">
        <v>37.0</v>
      </c>
      <c r="BW36" s="92">
        <v>2.0</v>
      </c>
      <c r="BX36" s="92">
        <v>8.0</v>
      </c>
      <c r="BY36" s="84">
        <f t="shared" ref="BY36:CA36" si="446">BQ36+BV36</f>
        <v>191</v>
      </c>
      <c r="BZ36" s="84">
        <f t="shared" si="446"/>
        <v>26</v>
      </c>
      <c r="CA36" s="84">
        <f t="shared" si="446"/>
        <v>137</v>
      </c>
      <c r="CB36" s="77">
        <f t="shared" si="43"/>
        <v>354</v>
      </c>
      <c r="CC36" s="84">
        <f t="shared" si="44"/>
        <v>99.15966387</v>
      </c>
      <c r="CD36" s="93">
        <v>8.0</v>
      </c>
      <c r="CE36" s="93">
        <v>6.0</v>
      </c>
      <c r="CF36" s="93">
        <v>16.0</v>
      </c>
      <c r="CG36" s="94">
        <v>199.0</v>
      </c>
      <c r="CH36" s="94">
        <v>32.0</v>
      </c>
      <c r="CI36" s="94">
        <v>153.0</v>
      </c>
      <c r="CJ36" s="81">
        <v>384.0</v>
      </c>
      <c r="CK36" s="80">
        <v>99.0</v>
      </c>
      <c r="CL36" s="81">
        <v>24.0</v>
      </c>
      <c r="CM36" s="81">
        <v>6.0</v>
      </c>
      <c r="CN36" s="81">
        <v>11.0</v>
      </c>
      <c r="CO36" s="81">
        <f t="shared" ref="CO36:CQ36" si="447">CG36+CL36</f>
        <v>223</v>
      </c>
      <c r="CP36" s="81">
        <f t="shared" si="447"/>
        <v>38</v>
      </c>
      <c r="CQ36" s="81">
        <f t="shared" si="447"/>
        <v>164</v>
      </c>
      <c r="CR36" s="84">
        <f t="shared" si="46"/>
        <v>425</v>
      </c>
      <c r="CS36" s="76">
        <f t="shared" si="47"/>
        <v>99.06759907</v>
      </c>
      <c r="CT36" s="92">
        <v>18.0</v>
      </c>
      <c r="CU36" s="92">
        <v>3.0</v>
      </c>
      <c r="CV36" s="92">
        <v>6.0</v>
      </c>
      <c r="CW36" s="81">
        <f t="shared" ref="CW36:CY36" si="448">CO36+CT36</f>
        <v>241</v>
      </c>
      <c r="CX36" s="81">
        <f t="shared" si="448"/>
        <v>41</v>
      </c>
      <c r="CY36" s="81">
        <f t="shared" si="448"/>
        <v>170</v>
      </c>
      <c r="CZ36" s="84">
        <f t="shared" si="49"/>
        <v>452</v>
      </c>
      <c r="DA36" s="76">
        <f t="shared" si="50"/>
        <v>99.12280702</v>
      </c>
      <c r="DB36" s="95">
        <v>12.0</v>
      </c>
      <c r="DC36" s="95">
        <v>6.0</v>
      </c>
      <c r="DD36" s="95">
        <v>11.0</v>
      </c>
      <c r="DE36" s="96">
        <f t="shared" ref="DE36:DG36" si="449">CW36+DB36</f>
        <v>253</v>
      </c>
      <c r="DF36" s="96">
        <f t="shared" si="449"/>
        <v>47</v>
      </c>
      <c r="DG36" s="96">
        <f t="shared" si="449"/>
        <v>181</v>
      </c>
      <c r="DH36" s="97">
        <f t="shared" si="52"/>
        <v>481</v>
      </c>
      <c r="DI36" s="76">
        <f t="shared" si="53"/>
        <v>99.17525773</v>
      </c>
      <c r="DJ36" s="95">
        <v>18.0</v>
      </c>
      <c r="DK36" s="95">
        <v>7.0</v>
      </c>
      <c r="DL36" s="82">
        <v>13.0</v>
      </c>
      <c r="DM36" s="81">
        <f t="shared" ref="DM36:DO36" si="450">DE36+DJ36</f>
        <v>271</v>
      </c>
      <c r="DN36" s="81">
        <f t="shared" si="450"/>
        <v>54</v>
      </c>
      <c r="DO36" s="81">
        <f t="shared" si="450"/>
        <v>194</v>
      </c>
      <c r="DP36" s="84">
        <f t="shared" si="55"/>
        <v>519</v>
      </c>
      <c r="DQ36" s="85">
        <f t="shared" si="56"/>
        <v>98.90510949</v>
      </c>
      <c r="DR36" s="85">
        <f t="shared" si="57"/>
        <v>248</v>
      </c>
      <c r="DS36" s="85">
        <f t="shared" si="58"/>
        <v>99.59839357</v>
      </c>
      <c r="DT36" s="85">
        <f t="shared" si="59"/>
        <v>99.23518164</v>
      </c>
    </row>
    <row r="37" ht="15.75" customHeight="1">
      <c r="A37" s="35">
        <v>32.0</v>
      </c>
      <c r="B37" s="36" t="s">
        <v>54</v>
      </c>
      <c r="C37" s="86">
        <v>10.0</v>
      </c>
      <c r="D37" s="86">
        <v>0.0</v>
      </c>
      <c r="E37" s="86">
        <v>11.0</v>
      </c>
      <c r="F37" s="86">
        <f t="shared" si="14"/>
        <v>10</v>
      </c>
      <c r="G37" s="86">
        <f t="shared" si="15"/>
        <v>11</v>
      </c>
      <c r="H37" s="86">
        <f t="shared" si="16"/>
        <v>100</v>
      </c>
      <c r="I37" s="86">
        <f t="shared" si="17"/>
        <v>55</v>
      </c>
      <c r="J37" s="86">
        <v>6.0</v>
      </c>
      <c r="K37" s="86">
        <v>1.0</v>
      </c>
      <c r="L37" s="86">
        <v>22.0</v>
      </c>
      <c r="M37" s="87">
        <f t="shared" ref="M37:N37" si="451">C37+J37</f>
        <v>16</v>
      </c>
      <c r="N37" s="87">
        <f t="shared" si="451"/>
        <v>1</v>
      </c>
      <c r="O37" s="87">
        <f t="shared" si="19"/>
        <v>33</v>
      </c>
      <c r="P37" s="87">
        <f t="shared" si="20"/>
        <v>50</v>
      </c>
      <c r="Q37" s="89">
        <f t="shared" si="21"/>
        <v>83.33333333</v>
      </c>
      <c r="R37" s="88">
        <v>15.0</v>
      </c>
      <c r="S37" s="88">
        <v>4.0</v>
      </c>
      <c r="T37" s="88">
        <v>14.0</v>
      </c>
      <c r="U37" s="88">
        <f t="shared" ref="U37:W37" si="452">M37+R37</f>
        <v>31</v>
      </c>
      <c r="V37" s="88">
        <f t="shared" si="452"/>
        <v>5</v>
      </c>
      <c r="W37" s="88">
        <f t="shared" si="452"/>
        <v>47</v>
      </c>
      <c r="X37" s="88">
        <f t="shared" si="23"/>
        <v>83</v>
      </c>
      <c r="Y37" s="89">
        <f t="shared" si="24"/>
        <v>88.29787234</v>
      </c>
      <c r="Z37" s="90">
        <v>22.0</v>
      </c>
      <c r="AA37" s="90">
        <v>2.0</v>
      </c>
      <c r="AB37" s="90">
        <v>10.0</v>
      </c>
      <c r="AC37" s="88">
        <f t="shared" ref="AC37:AE37" si="453">U37+Z37</f>
        <v>53</v>
      </c>
      <c r="AD37" s="88">
        <f t="shared" si="453"/>
        <v>7</v>
      </c>
      <c r="AE37" s="88">
        <f t="shared" si="453"/>
        <v>57</v>
      </c>
      <c r="AF37" s="88">
        <f t="shared" si="26"/>
        <v>117</v>
      </c>
      <c r="AG37" s="89">
        <f t="shared" si="27"/>
        <v>83.57142857</v>
      </c>
      <c r="AH37" s="90">
        <v>18.0</v>
      </c>
      <c r="AI37" s="90">
        <v>4.0</v>
      </c>
      <c r="AJ37" s="90">
        <v>13.0</v>
      </c>
      <c r="AK37" s="88">
        <f t="shared" ref="AK37:AM37" si="454">AC37+AH37</f>
        <v>71</v>
      </c>
      <c r="AL37" s="88">
        <f t="shared" si="454"/>
        <v>11</v>
      </c>
      <c r="AM37" s="88">
        <f t="shared" si="454"/>
        <v>70</v>
      </c>
      <c r="AN37" s="88">
        <f t="shared" si="29"/>
        <v>152</v>
      </c>
      <c r="AO37" s="89">
        <f t="shared" si="30"/>
        <v>85.39325843</v>
      </c>
      <c r="AP37" s="91">
        <v>7.0</v>
      </c>
      <c r="AQ37" s="91">
        <v>1.0</v>
      </c>
      <c r="AR37" s="91">
        <v>8.0</v>
      </c>
      <c r="AS37" s="89">
        <f t="shared" ref="AS37:AU37" si="455">AK37+AP37</f>
        <v>78</v>
      </c>
      <c r="AT37" s="89">
        <f t="shared" si="455"/>
        <v>12</v>
      </c>
      <c r="AU37" s="89">
        <f t="shared" si="455"/>
        <v>78</v>
      </c>
      <c r="AV37" s="75">
        <f t="shared" si="32"/>
        <v>168</v>
      </c>
      <c r="AW37" s="73">
        <f t="shared" si="33"/>
        <v>86.15384615</v>
      </c>
      <c r="AX37" s="91">
        <v>12.0</v>
      </c>
      <c r="AY37" s="91">
        <v>1.0</v>
      </c>
      <c r="AZ37" s="91">
        <v>18.0</v>
      </c>
      <c r="BA37" s="89">
        <f t="shared" ref="BA37:BC37" si="456">AS37+AX37</f>
        <v>90</v>
      </c>
      <c r="BB37" s="73">
        <f t="shared" si="456"/>
        <v>13</v>
      </c>
      <c r="BC37" s="73">
        <f t="shared" si="456"/>
        <v>96</v>
      </c>
      <c r="BD37" s="75">
        <f t="shared" si="35"/>
        <v>199</v>
      </c>
      <c r="BE37" s="73">
        <f t="shared" si="36"/>
        <v>85.04273504</v>
      </c>
      <c r="BF37" s="77">
        <v>20.0</v>
      </c>
      <c r="BG37" s="77">
        <v>4.0</v>
      </c>
      <c r="BH37" s="77">
        <v>15.0</v>
      </c>
      <c r="BI37" s="77">
        <f t="shared" ref="BI37:BK37" si="457">BA37+BF37</f>
        <v>110</v>
      </c>
      <c r="BJ37" s="77">
        <f t="shared" si="457"/>
        <v>17</v>
      </c>
      <c r="BK37" s="77">
        <f t="shared" si="457"/>
        <v>111</v>
      </c>
      <c r="BL37" s="77">
        <f t="shared" si="38"/>
        <v>238</v>
      </c>
      <c r="BM37" s="76">
        <f t="shared" si="39"/>
        <v>86.23188406</v>
      </c>
      <c r="BN37" s="92">
        <v>18.0</v>
      </c>
      <c r="BO37" s="92">
        <v>2.0</v>
      </c>
      <c r="BP37" s="92">
        <v>6.0</v>
      </c>
      <c r="BQ37" s="84">
        <f t="shared" ref="BQ37:BS37" si="458">BI37+BN37</f>
        <v>128</v>
      </c>
      <c r="BR37" s="84">
        <f t="shared" si="458"/>
        <v>19</v>
      </c>
      <c r="BS37" s="84">
        <f t="shared" si="458"/>
        <v>117</v>
      </c>
      <c r="BT37" s="77">
        <f t="shared" si="41"/>
        <v>264</v>
      </c>
      <c r="BU37" s="84">
        <f t="shared" si="68"/>
        <v>85.16129032</v>
      </c>
      <c r="BV37" s="92">
        <v>32.0</v>
      </c>
      <c r="BW37" s="92">
        <v>2.0</v>
      </c>
      <c r="BX37" s="92">
        <v>8.0</v>
      </c>
      <c r="BY37" s="84">
        <f t="shared" ref="BY37:CA37" si="459">BQ37+BV37</f>
        <v>160</v>
      </c>
      <c r="BZ37" s="84">
        <f t="shared" si="459"/>
        <v>21</v>
      </c>
      <c r="CA37" s="84">
        <f t="shared" si="459"/>
        <v>125</v>
      </c>
      <c r="CB37" s="77">
        <f t="shared" si="43"/>
        <v>306</v>
      </c>
      <c r="CC37" s="84">
        <f t="shared" si="44"/>
        <v>85.71428571</v>
      </c>
      <c r="CD37" s="93">
        <v>8.0</v>
      </c>
      <c r="CE37" s="93">
        <v>6.0</v>
      </c>
      <c r="CF37" s="93">
        <v>16.0</v>
      </c>
      <c r="CG37" s="94">
        <v>168.0</v>
      </c>
      <c r="CH37" s="94">
        <v>27.0</v>
      </c>
      <c r="CI37" s="94">
        <v>141.0</v>
      </c>
      <c r="CJ37" s="81">
        <v>336.0</v>
      </c>
      <c r="CK37" s="80">
        <v>87.0</v>
      </c>
      <c r="CL37" s="81">
        <v>24.0</v>
      </c>
      <c r="CM37" s="81">
        <v>6.0</v>
      </c>
      <c r="CN37" s="81">
        <v>10.0</v>
      </c>
      <c r="CO37" s="81">
        <f t="shared" ref="CO37:CQ37" si="460">CG37+CL37</f>
        <v>192</v>
      </c>
      <c r="CP37" s="81">
        <f t="shared" si="460"/>
        <v>33</v>
      </c>
      <c r="CQ37" s="81">
        <f t="shared" si="460"/>
        <v>151</v>
      </c>
      <c r="CR37" s="84">
        <f t="shared" si="46"/>
        <v>376</v>
      </c>
      <c r="CS37" s="76">
        <f t="shared" si="47"/>
        <v>87.64568765</v>
      </c>
      <c r="CT37" s="92">
        <v>17.0</v>
      </c>
      <c r="CU37" s="92">
        <v>3.0</v>
      </c>
      <c r="CV37" s="92">
        <v>6.0</v>
      </c>
      <c r="CW37" s="81">
        <f t="shared" ref="CW37:CY37" si="461">CO37+CT37</f>
        <v>209</v>
      </c>
      <c r="CX37" s="81">
        <f t="shared" si="461"/>
        <v>36</v>
      </c>
      <c r="CY37" s="81">
        <f t="shared" si="461"/>
        <v>157</v>
      </c>
      <c r="CZ37" s="84">
        <f t="shared" si="49"/>
        <v>402</v>
      </c>
      <c r="DA37" s="76">
        <f t="shared" si="50"/>
        <v>88.15789474</v>
      </c>
      <c r="DB37" s="95">
        <v>12.0</v>
      </c>
      <c r="DC37" s="95">
        <v>5.0</v>
      </c>
      <c r="DD37" s="95">
        <v>11.0</v>
      </c>
      <c r="DE37" s="96">
        <f t="shared" ref="DE37:DG37" si="462">CW37+DB37</f>
        <v>221</v>
      </c>
      <c r="DF37" s="96">
        <f t="shared" si="462"/>
        <v>41</v>
      </c>
      <c r="DG37" s="96">
        <f t="shared" si="462"/>
        <v>168</v>
      </c>
      <c r="DH37" s="97">
        <f t="shared" si="52"/>
        <v>430</v>
      </c>
      <c r="DI37" s="76">
        <f t="shared" si="53"/>
        <v>88.65979381</v>
      </c>
      <c r="DJ37" s="95">
        <v>18.0</v>
      </c>
      <c r="DK37" s="95">
        <v>6.0</v>
      </c>
      <c r="DL37" s="82">
        <v>13.0</v>
      </c>
      <c r="DM37" s="81">
        <f t="shared" ref="DM37:DO37" si="463">DE37+DJ37</f>
        <v>239</v>
      </c>
      <c r="DN37" s="81">
        <f t="shared" si="463"/>
        <v>47</v>
      </c>
      <c r="DO37" s="81">
        <f t="shared" si="463"/>
        <v>181</v>
      </c>
      <c r="DP37" s="84">
        <f t="shared" si="55"/>
        <v>467</v>
      </c>
      <c r="DQ37" s="85">
        <f t="shared" si="56"/>
        <v>87.22627737</v>
      </c>
      <c r="DR37" s="85">
        <f t="shared" si="57"/>
        <v>228</v>
      </c>
      <c r="DS37" s="85">
        <f t="shared" si="58"/>
        <v>91.56626506</v>
      </c>
      <c r="DT37" s="85">
        <f t="shared" si="59"/>
        <v>89.29254302</v>
      </c>
    </row>
    <row r="38" ht="15.75" customHeight="1">
      <c r="A38" s="35">
        <v>33.0</v>
      </c>
      <c r="B38" s="36" t="s">
        <v>55</v>
      </c>
      <c r="C38" s="86">
        <v>10.0</v>
      </c>
      <c r="D38" s="86">
        <v>0.0</v>
      </c>
      <c r="E38" s="86">
        <v>18.0</v>
      </c>
      <c r="F38" s="86">
        <f t="shared" si="14"/>
        <v>10</v>
      </c>
      <c r="G38" s="86">
        <f t="shared" si="15"/>
        <v>18</v>
      </c>
      <c r="H38" s="86">
        <f t="shared" si="16"/>
        <v>100</v>
      </c>
      <c r="I38" s="86">
        <f t="shared" si="17"/>
        <v>90</v>
      </c>
      <c r="J38" s="86">
        <v>7.0</v>
      </c>
      <c r="K38" s="86">
        <v>1.0</v>
      </c>
      <c r="L38" s="86">
        <v>22.0</v>
      </c>
      <c r="M38" s="87">
        <f t="shared" ref="M38:N38" si="464">C38+J38</f>
        <v>17</v>
      </c>
      <c r="N38" s="87">
        <f t="shared" si="464"/>
        <v>1</v>
      </c>
      <c r="O38" s="87">
        <f t="shared" si="19"/>
        <v>40</v>
      </c>
      <c r="P38" s="87">
        <f t="shared" si="20"/>
        <v>58</v>
      </c>
      <c r="Q38" s="89">
        <f t="shared" si="21"/>
        <v>96.66666667</v>
      </c>
      <c r="R38" s="88">
        <v>15.0</v>
      </c>
      <c r="S38" s="88">
        <v>5.0</v>
      </c>
      <c r="T38" s="88">
        <v>14.0</v>
      </c>
      <c r="U38" s="88">
        <f t="shared" ref="U38:W38" si="465">M38+R38</f>
        <v>32</v>
      </c>
      <c r="V38" s="88">
        <f t="shared" si="465"/>
        <v>6</v>
      </c>
      <c r="W38" s="88">
        <f t="shared" si="465"/>
        <v>54</v>
      </c>
      <c r="X38" s="88">
        <f t="shared" si="23"/>
        <v>92</v>
      </c>
      <c r="Y38" s="89">
        <f t="shared" si="24"/>
        <v>97.87234043</v>
      </c>
      <c r="Z38" s="90">
        <v>34.0</v>
      </c>
      <c r="AA38" s="90">
        <v>2.0</v>
      </c>
      <c r="AB38" s="90">
        <v>10.0</v>
      </c>
      <c r="AC38" s="88">
        <f t="shared" ref="AC38:AE38" si="466">U38+Z38</f>
        <v>66</v>
      </c>
      <c r="AD38" s="88">
        <f t="shared" si="466"/>
        <v>8</v>
      </c>
      <c r="AE38" s="88">
        <f t="shared" si="466"/>
        <v>64</v>
      </c>
      <c r="AF38" s="88">
        <f t="shared" si="26"/>
        <v>138</v>
      </c>
      <c r="AG38" s="89">
        <f t="shared" si="27"/>
        <v>98.57142857</v>
      </c>
      <c r="AH38" s="90">
        <v>19.0</v>
      </c>
      <c r="AI38" s="90">
        <v>5.0</v>
      </c>
      <c r="AJ38" s="90">
        <v>13.0</v>
      </c>
      <c r="AK38" s="88">
        <f t="shared" ref="AK38:AM38" si="467">AC38+AH38</f>
        <v>85</v>
      </c>
      <c r="AL38" s="88">
        <f t="shared" si="467"/>
        <v>13</v>
      </c>
      <c r="AM38" s="88">
        <f t="shared" si="467"/>
        <v>77</v>
      </c>
      <c r="AN38" s="88">
        <f t="shared" si="29"/>
        <v>175</v>
      </c>
      <c r="AO38" s="89">
        <f t="shared" si="30"/>
        <v>98.31460674</v>
      </c>
      <c r="AP38" s="91">
        <v>6.0</v>
      </c>
      <c r="AQ38" s="91">
        <v>1.0</v>
      </c>
      <c r="AR38" s="91">
        <v>8.0</v>
      </c>
      <c r="AS38" s="89">
        <f t="shared" ref="AS38:AU38" si="468">AK38+AP38</f>
        <v>91</v>
      </c>
      <c r="AT38" s="89">
        <f t="shared" si="468"/>
        <v>14</v>
      </c>
      <c r="AU38" s="89">
        <f t="shared" si="468"/>
        <v>85</v>
      </c>
      <c r="AV38" s="75">
        <f t="shared" si="32"/>
        <v>190</v>
      </c>
      <c r="AW38" s="73">
        <f t="shared" si="33"/>
        <v>97.43589744</v>
      </c>
      <c r="AX38" s="91">
        <v>18.0</v>
      </c>
      <c r="AY38" s="91">
        <v>3.0</v>
      </c>
      <c r="AZ38" s="91">
        <v>18.0</v>
      </c>
      <c r="BA38" s="89">
        <f t="shared" ref="BA38:BC38" si="469">AS38+AX38</f>
        <v>109</v>
      </c>
      <c r="BB38" s="73">
        <f t="shared" si="469"/>
        <v>17</v>
      </c>
      <c r="BC38" s="73">
        <f t="shared" si="469"/>
        <v>103</v>
      </c>
      <c r="BD38" s="75">
        <f t="shared" si="35"/>
        <v>229</v>
      </c>
      <c r="BE38" s="73">
        <f t="shared" si="36"/>
        <v>97.86324786</v>
      </c>
      <c r="BF38" s="77">
        <v>15.0</v>
      </c>
      <c r="BG38" s="77">
        <v>4.0</v>
      </c>
      <c r="BH38" s="77">
        <v>15.0</v>
      </c>
      <c r="BI38" s="77">
        <f t="shared" ref="BI38:BK38" si="470">BA38+BF38</f>
        <v>124</v>
      </c>
      <c r="BJ38" s="77">
        <f t="shared" si="470"/>
        <v>21</v>
      </c>
      <c r="BK38" s="77">
        <f t="shared" si="470"/>
        <v>118</v>
      </c>
      <c r="BL38" s="77">
        <f t="shared" si="38"/>
        <v>263</v>
      </c>
      <c r="BM38" s="76">
        <f t="shared" si="39"/>
        <v>95.28985507</v>
      </c>
      <c r="BN38" s="92">
        <v>22.0</v>
      </c>
      <c r="BO38" s="92">
        <v>2.0</v>
      </c>
      <c r="BP38" s="92">
        <v>8.0</v>
      </c>
      <c r="BQ38" s="84">
        <f t="shared" ref="BQ38:BS38" si="471">BI38+BN38</f>
        <v>146</v>
      </c>
      <c r="BR38" s="84">
        <f t="shared" si="471"/>
        <v>23</v>
      </c>
      <c r="BS38" s="84">
        <f t="shared" si="471"/>
        <v>126</v>
      </c>
      <c r="BT38" s="77">
        <f t="shared" si="41"/>
        <v>295</v>
      </c>
      <c r="BU38" s="84">
        <f t="shared" si="68"/>
        <v>95.16129032</v>
      </c>
      <c r="BV38" s="92">
        <v>35.0</v>
      </c>
      <c r="BW38" s="92">
        <v>2.0</v>
      </c>
      <c r="BX38" s="92">
        <v>8.0</v>
      </c>
      <c r="BY38" s="84">
        <f t="shared" ref="BY38:CA38" si="472">BQ38+BV38</f>
        <v>181</v>
      </c>
      <c r="BZ38" s="84">
        <f t="shared" si="472"/>
        <v>25</v>
      </c>
      <c r="CA38" s="84">
        <f t="shared" si="472"/>
        <v>134</v>
      </c>
      <c r="CB38" s="77">
        <f t="shared" si="43"/>
        <v>340</v>
      </c>
      <c r="CC38" s="84">
        <f t="shared" si="44"/>
        <v>95.23809524</v>
      </c>
      <c r="CD38" s="93">
        <v>8.0</v>
      </c>
      <c r="CE38" s="93">
        <v>6.0</v>
      </c>
      <c r="CF38" s="93">
        <v>16.0</v>
      </c>
      <c r="CG38" s="94">
        <v>189.0</v>
      </c>
      <c r="CH38" s="94">
        <v>31.0</v>
      </c>
      <c r="CI38" s="94">
        <v>150.0</v>
      </c>
      <c r="CJ38" s="81">
        <v>370.0</v>
      </c>
      <c r="CK38" s="80">
        <v>95.0</v>
      </c>
      <c r="CL38" s="81">
        <v>24.0</v>
      </c>
      <c r="CM38" s="81">
        <v>5.0</v>
      </c>
      <c r="CN38" s="81">
        <v>11.0</v>
      </c>
      <c r="CO38" s="81">
        <f t="shared" ref="CO38:CQ38" si="473">CG38+CL38</f>
        <v>213</v>
      </c>
      <c r="CP38" s="81">
        <f t="shared" si="473"/>
        <v>36</v>
      </c>
      <c r="CQ38" s="81">
        <f t="shared" si="473"/>
        <v>161</v>
      </c>
      <c r="CR38" s="84">
        <f t="shared" si="46"/>
        <v>410</v>
      </c>
      <c r="CS38" s="76">
        <f t="shared" si="47"/>
        <v>95.57109557</v>
      </c>
      <c r="CT38" s="92">
        <v>18.0</v>
      </c>
      <c r="CU38" s="92">
        <v>3.0</v>
      </c>
      <c r="CV38" s="92">
        <v>6.0</v>
      </c>
      <c r="CW38" s="81">
        <f t="shared" ref="CW38:CY38" si="474">CO38+CT38</f>
        <v>231</v>
      </c>
      <c r="CX38" s="81">
        <f t="shared" si="474"/>
        <v>39</v>
      </c>
      <c r="CY38" s="81">
        <f t="shared" si="474"/>
        <v>167</v>
      </c>
      <c r="CZ38" s="84">
        <f t="shared" si="49"/>
        <v>437</v>
      </c>
      <c r="DA38" s="76">
        <f t="shared" si="50"/>
        <v>95.83333333</v>
      </c>
      <c r="DB38" s="95">
        <v>12.0</v>
      </c>
      <c r="DC38" s="95">
        <v>6.0</v>
      </c>
      <c r="DD38" s="95">
        <v>11.0</v>
      </c>
      <c r="DE38" s="96">
        <f t="shared" ref="DE38:DG38" si="475">CW38+DB38</f>
        <v>243</v>
      </c>
      <c r="DF38" s="96">
        <f t="shared" si="475"/>
        <v>45</v>
      </c>
      <c r="DG38" s="96">
        <f t="shared" si="475"/>
        <v>178</v>
      </c>
      <c r="DH38" s="97">
        <f t="shared" si="52"/>
        <v>466</v>
      </c>
      <c r="DI38" s="76">
        <f t="shared" si="53"/>
        <v>96.08247423</v>
      </c>
      <c r="DJ38" s="95">
        <v>18.0</v>
      </c>
      <c r="DK38" s="95">
        <v>6.0</v>
      </c>
      <c r="DL38" s="82">
        <v>13.0</v>
      </c>
      <c r="DM38" s="81">
        <f t="shared" ref="DM38:DO38" si="476">DE38+DJ38</f>
        <v>261</v>
      </c>
      <c r="DN38" s="81">
        <f t="shared" si="476"/>
        <v>51</v>
      </c>
      <c r="DO38" s="81">
        <f t="shared" si="476"/>
        <v>191</v>
      </c>
      <c r="DP38" s="84">
        <f t="shared" si="55"/>
        <v>503</v>
      </c>
      <c r="DQ38" s="85">
        <f t="shared" si="56"/>
        <v>95.25547445</v>
      </c>
      <c r="DR38" s="85">
        <f t="shared" si="57"/>
        <v>242</v>
      </c>
      <c r="DS38" s="85">
        <f t="shared" si="58"/>
        <v>97.18875502</v>
      </c>
      <c r="DT38" s="85">
        <f t="shared" si="59"/>
        <v>96.17590822</v>
      </c>
    </row>
    <row r="39" ht="15.75" customHeight="1">
      <c r="A39" s="35">
        <v>34.0</v>
      </c>
      <c r="B39" s="36" t="s">
        <v>56</v>
      </c>
      <c r="C39" s="86">
        <v>10.0</v>
      </c>
      <c r="D39" s="86">
        <v>0.0</v>
      </c>
      <c r="E39" s="86">
        <v>20.0</v>
      </c>
      <c r="F39" s="86">
        <f t="shared" si="14"/>
        <v>10</v>
      </c>
      <c r="G39" s="86">
        <f t="shared" si="15"/>
        <v>20</v>
      </c>
      <c r="H39" s="86">
        <f t="shared" si="16"/>
        <v>100</v>
      </c>
      <c r="I39" s="86">
        <f t="shared" si="17"/>
        <v>100</v>
      </c>
      <c r="J39" s="86">
        <v>7.0</v>
      </c>
      <c r="K39" s="86">
        <v>1.0</v>
      </c>
      <c r="L39" s="86">
        <v>22.0</v>
      </c>
      <c r="M39" s="87">
        <f t="shared" ref="M39:N39" si="477">C39+J39</f>
        <v>17</v>
      </c>
      <c r="N39" s="87">
        <f t="shared" si="477"/>
        <v>1</v>
      </c>
      <c r="O39" s="87">
        <f t="shared" si="19"/>
        <v>42</v>
      </c>
      <c r="P39" s="87">
        <f t="shared" si="20"/>
        <v>60</v>
      </c>
      <c r="Q39" s="87">
        <f t="shared" si="21"/>
        <v>100</v>
      </c>
      <c r="R39" s="88">
        <v>15.0</v>
      </c>
      <c r="S39" s="88">
        <v>5.0</v>
      </c>
      <c r="T39" s="88">
        <v>14.0</v>
      </c>
      <c r="U39" s="88">
        <f t="shared" ref="U39:W39" si="478">M39+R39</f>
        <v>32</v>
      </c>
      <c r="V39" s="88">
        <f t="shared" si="478"/>
        <v>6</v>
      </c>
      <c r="W39" s="88">
        <f t="shared" si="478"/>
        <v>56</v>
      </c>
      <c r="X39" s="88">
        <f t="shared" si="23"/>
        <v>94</v>
      </c>
      <c r="Y39" s="89">
        <f t="shared" si="24"/>
        <v>100</v>
      </c>
      <c r="Z39" s="90">
        <v>34.0</v>
      </c>
      <c r="AA39" s="90">
        <v>2.0</v>
      </c>
      <c r="AB39" s="90">
        <v>10.0</v>
      </c>
      <c r="AC39" s="88">
        <f t="shared" ref="AC39:AE39" si="479">U39+Z39</f>
        <v>66</v>
      </c>
      <c r="AD39" s="88">
        <f t="shared" si="479"/>
        <v>8</v>
      </c>
      <c r="AE39" s="88">
        <f t="shared" si="479"/>
        <v>66</v>
      </c>
      <c r="AF39" s="88">
        <f t="shared" si="26"/>
        <v>140</v>
      </c>
      <c r="AG39" s="89">
        <f t="shared" si="27"/>
        <v>100</v>
      </c>
      <c r="AH39" s="90">
        <v>20.0</v>
      </c>
      <c r="AI39" s="90">
        <v>5.0</v>
      </c>
      <c r="AJ39" s="90">
        <v>13.0</v>
      </c>
      <c r="AK39" s="88">
        <f t="shared" ref="AK39:AM39" si="480">AC39+AH39</f>
        <v>86</v>
      </c>
      <c r="AL39" s="88">
        <f t="shared" si="480"/>
        <v>13</v>
      </c>
      <c r="AM39" s="88">
        <f t="shared" si="480"/>
        <v>79</v>
      </c>
      <c r="AN39" s="88">
        <f t="shared" si="29"/>
        <v>178</v>
      </c>
      <c r="AO39" s="89">
        <f t="shared" si="30"/>
        <v>100</v>
      </c>
      <c r="AP39" s="91">
        <v>7.0</v>
      </c>
      <c r="AQ39" s="91">
        <v>1.0</v>
      </c>
      <c r="AR39" s="91">
        <v>9.0</v>
      </c>
      <c r="AS39" s="89">
        <f t="shared" ref="AS39:AU39" si="481">AK39+AP39</f>
        <v>93</v>
      </c>
      <c r="AT39" s="89">
        <f t="shared" si="481"/>
        <v>14</v>
      </c>
      <c r="AU39" s="89">
        <f t="shared" si="481"/>
        <v>88</v>
      </c>
      <c r="AV39" s="75">
        <f t="shared" si="32"/>
        <v>195</v>
      </c>
      <c r="AW39" s="73">
        <f t="shared" si="33"/>
        <v>100</v>
      </c>
      <c r="AX39" s="91">
        <v>18.0</v>
      </c>
      <c r="AY39" s="91">
        <v>3.0</v>
      </c>
      <c r="AZ39" s="91">
        <v>18.0</v>
      </c>
      <c r="BA39" s="89">
        <f t="shared" ref="BA39:BC39" si="482">AS39+AX39</f>
        <v>111</v>
      </c>
      <c r="BB39" s="73">
        <f t="shared" si="482"/>
        <v>17</v>
      </c>
      <c r="BC39" s="73">
        <f t="shared" si="482"/>
        <v>106</v>
      </c>
      <c r="BD39" s="75">
        <f t="shared" si="35"/>
        <v>234</v>
      </c>
      <c r="BE39" s="73">
        <f t="shared" si="36"/>
        <v>100</v>
      </c>
      <c r="BF39" s="77">
        <v>22.0</v>
      </c>
      <c r="BG39" s="77">
        <v>5.0</v>
      </c>
      <c r="BH39" s="77">
        <v>15.0</v>
      </c>
      <c r="BI39" s="77">
        <f t="shared" ref="BI39:BK39" si="483">BA39+BF39</f>
        <v>133</v>
      </c>
      <c r="BJ39" s="77">
        <f t="shared" si="483"/>
        <v>22</v>
      </c>
      <c r="BK39" s="77">
        <f t="shared" si="483"/>
        <v>121</v>
      </c>
      <c r="BL39" s="77">
        <f t="shared" si="38"/>
        <v>276</v>
      </c>
      <c r="BM39" s="76">
        <f t="shared" si="39"/>
        <v>100</v>
      </c>
      <c r="BN39" s="92">
        <v>23.0</v>
      </c>
      <c r="BO39" s="92">
        <v>2.0</v>
      </c>
      <c r="BP39" s="92">
        <v>9.0</v>
      </c>
      <c r="BQ39" s="84">
        <f t="shared" ref="BQ39:BS39" si="484">BI39+BN39</f>
        <v>156</v>
      </c>
      <c r="BR39" s="84">
        <f t="shared" si="484"/>
        <v>24</v>
      </c>
      <c r="BS39" s="84">
        <f t="shared" si="484"/>
        <v>130</v>
      </c>
      <c r="BT39" s="77">
        <f t="shared" si="41"/>
        <v>310</v>
      </c>
      <c r="BU39" s="84">
        <f t="shared" si="68"/>
        <v>100</v>
      </c>
      <c r="BV39" s="92">
        <v>33.0</v>
      </c>
      <c r="BW39" s="92">
        <v>2.0</v>
      </c>
      <c r="BX39" s="92">
        <v>6.0</v>
      </c>
      <c r="BY39" s="84">
        <f t="shared" ref="BY39:CA39" si="485">BQ39+BV39</f>
        <v>189</v>
      </c>
      <c r="BZ39" s="84">
        <f t="shared" si="485"/>
        <v>26</v>
      </c>
      <c r="CA39" s="84">
        <f t="shared" si="485"/>
        <v>136</v>
      </c>
      <c r="CB39" s="77">
        <f t="shared" si="43"/>
        <v>351</v>
      </c>
      <c r="CC39" s="84">
        <f t="shared" si="44"/>
        <v>98.31932773</v>
      </c>
      <c r="CD39" s="93">
        <v>8.0</v>
      </c>
      <c r="CE39" s="93">
        <v>6.0</v>
      </c>
      <c r="CF39" s="93">
        <v>16.0</v>
      </c>
      <c r="CG39" s="94">
        <v>197.0</v>
      </c>
      <c r="CH39" s="94">
        <v>32.0</v>
      </c>
      <c r="CI39" s="94">
        <v>152.0</v>
      </c>
      <c r="CJ39" s="81">
        <v>381.0</v>
      </c>
      <c r="CK39" s="80">
        <v>98.0</v>
      </c>
      <c r="CL39" s="81">
        <v>24.0</v>
      </c>
      <c r="CM39" s="81">
        <v>6.0</v>
      </c>
      <c r="CN39" s="81">
        <v>11.0</v>
      </c>
      <c r="CO39" s="81">
        <f t="shared" ref="CO39:CQ39" si="486">CG39+CL39</f>
        <v>221</v>
      </c>
      <c r="CP39" s="81">
        <f t="shared" si="486"/>
        <v>38</v>
      </c>
      <c r="CQ39" s="81">
        <f t="shared" si="486"/>
        <v>163</v>
      </c>
      <c r="CR39" s="84">
        <f t="shared" si="46"/>
        <v>422</v>
      </c>
      <c r="CS39" s="76">
        <f t="shared" si="47"/>
        <v>98.36829837</v>
      </c>
      <c r="CT39" s="92">
        <v>18.0</v>
      </c>
      <c r="CU39" s="92">
        <v>3.0</v>
      </c>
      <c r="CV39" s="92">
        <v>6.0</v>
      </c>
      <c r="CW39" s="81">
        <f t="shared" ref="CW39:CY39" si="487">CO39+CT39</f>
        <v>239</v>
      </c>
      <c r="CX39" s="81">
        <f t="shared" si="487"/>
        <v>41</v>
      </c>
      <c r="CY39" s="81">
        <f t="shared" si="487"/>
        <v>169</v>
      </c>
      <c r="CZ39" s="84">
        <f t="shared" si="49"/>
        <v>449</v>
      </c>
      <c r="DA39" s="76">
        <f t="shared" si="50"/>
        <v>98.46491228</v>
      </c>
      <c r="DB39" s="95">
        <v>12.0</v>
      </c>
      <c r="DC39" s="95">
        <v>6.0</v>
      </c>
      <c r="DD39" s="95">
        <v>11.0</v>
      </c>
      <c r="DE39" s="96">
        <f t="shared" ref="DE39:DG39" si="488">CW39+DB39</f>
        <v>251</v>
      </c>
      <c r="DF39" s="96">
        <f t="shared" si="488"/>
        <v>47</v>
      </c>
      <c r="DG39" s="96">
        <f t="shared" si="488"/>
        <v>180</v>
      </c>
      <c r="DH39" s="97">
        <f t="shared" si="52"/>
        <v>478</v>
      </c>
      <c r="DI39" s="76">
        <f t="shared" si="53"/>
        <v>98.55670103</v>
      </c>
      <c r="DJ39" s="95">
        <v>18.0</v>
      </c>
      <c r="DK39" s="95">
        <v>7.0</v>
      </c>
      <c r="DL39" s="82">
        <v>13.0</v>
      </c>
      <c r="DM39" s="81">
        <f t="shared" ref="DM39:DO39" si="489">DE39+DJ39</f>
        <v>269</v>
      </c>
      <c r="DN39" s="81">
        <f t="shared" si="489"/>
        <v>54</v>
      </c>
      <c r="DO39" s="81">
        <f t="shared" si="489"/>
        <v>193</v>
      </c>
      <c r="DP39" s="84">
        <f t="shared" si="55"/>
        <v>516</v>
      </c>
      <c r="DQ39" s="85">
        <f t="shared" si="56"/>
        <v>98.17518248</v>
      </c>
      <c r="DR39" s="85">
        <f t="shared" si="57"/>
        <v>247</v>
      </c>
      <c r="DS39" s="85">
        <f t="shared" si="58"/>
        <v>99.19678715</v>
      </c>
      <c r="DT39" s="85">
        <f t="shared" si="59"/>
        <v>98.66156788</v>
      </c>
    </row>
    <row r="40" ht="15.75" customHeight="1">
      <c r="A40" s="35">
        <v>35.0</v>
      </c>
      <c r="B40" s="36" t="s">
        <v>57</v>
      </c>
      <c r="C40" s="86">
        <v>10.0</v>
      </c>
      <c r="D40" s="86">
        <v>0.0</v>
      </c>
      <c r="E40" s="86">
        <v>20.0</v>
      </c>
      <c r="F40" s="86">
        <f t="shared" si="14"/>
        <v>10</v>
      </c>
      <c r="G40" s="86">
        <f t="shared" si="15"/>
        <v>20</v>
      </c>
      <c r="H40" s="86">
        <f t="shared" si="16"/>
        <v>100</v>
      </c>
      <c r="I40" s="86">
        <f t="shared" si="17"/>
        <v>100</v>
      </c>
      <c r="J40" s="86">
        <v>6.0</v>
      </c>
      <c r="K40" s="86">
        <v>1.0</v>
      </c>
      <c r="L40" s="86">
        <v>22.0</v>
      </c>
      <c r="M40" s="87">
        <f t="shared" ref="M40:N40" si="490">C40+J40</f>
        <v>16</v>
      </c>
      <c r="N40" s="87">
        <f t="shared" si="490"/>
        <v>1</v>
      </c>
      <c r="O40" s="87">
        <f t="shared" si="19"/>
        <v>42</v>
      </c>
      <c r="P40" s="87">
        <f t="shared" si="20"/>
        <v>59</v>
      </c>
      <c r="Q40" s="89">
        <f t="shared" si="21"/>
        <v>98.33333333</v>
      </c>
      <c r="R40" s="88">
        <v>15.0</v>
      </c>
      <c r="S40" s="88">
        <v>5.0</v>
      </c>
      <c r="T40" s="88">
        <v>14.0</v>
      </c>
      <c r="U40" s="88">
        <f t="shared" ref="U40:W40" si="491">M40+R40</f>
        <v>31</v>
      </c>
      <c r="V40" s="88">
        <f t="shared" si="491"/>
        <v>6</v>
      </c>
      <c r="W40" s="88">
        <f t="shared" si="491"/>
        <v>56</v>
      </c>
      <c r="X40" s="88">
        <f t="shared" si="23"/>
        <v>93</v>
      </c>
      <c r="Y40" s="89">
        <f t="shared" si="24"/>
        <v>98.93617021</v>
      </c>
      <c r="Z40" s="90">
        <v>34.0</v>
      </c>
      <c r="AA40" s="90">
        <v>2.0</v>
      </c>
      <c r="AB40" s="90">
        <v>10.0</v>
      </c>
      <c r="AC40" s="88">
        <f t="shared" ref="AC40:AE40" si="492">U40+Z40</f>
        <v>65</v>
      </c>
      <c r="AD40" s="88">
        <f t="shared" si="492"/>
        <v>8</v>
      </c>
      <c r="AE40" s="88">
        <f t="shared" si="492"/>
        <v>66</v>
      </c>
      <c r="AF40" s="88">
        <f t="shared" si="26"/>
        <v>139</v>
      </c>
      <c r="AG40" s="89">
        <f t="shared" si="27"/>
        <v>99.28571429</v>
      </c>
      <c r="AH40" s="90">
        <v>19.0</v>
      </c>
      <c r="AI40" s="90">
        <v>5.0</v>
      </c>
      <c r="AJ40" s="90">
        <v>13.0</v>
      </c>
      <c r="AK40" s="88">
        <f t="shared" ref="AK40:AM40" si="493">AC40+AH40</f>
        <v>84</v>
      </c>
      <c r="AL40" s="88">
        <f t="shared" si="493"/>
        <v>13</v>
      </c>
      <c r="AM40" s="88">
        <f t="shared" si="493"/>
        <v>79</v>
      </c>
      <c r="AN40" s="88">
        <f t="shared" si="29"/>
        <v>176</v>
      </c>
      <c r="AO40" s="89">
        <f t="shared" si="30"/>
        <v>98.87640449</v>
      </c>
      <c r="AP40" s="91">
        <v>7.0</v>
      </c>
      <c r="AQ40" s="91">
        <v>1.0</v>
      </c>
      <c r="AR40" s="91">
        <v>9.0</v>
      </c>
      <c r="AS40" s="89">
        <f t="shared" ref="AS40:AU40" si="494">AK40+AP40</f>
        <v>91</v>
      </c>
      <c r="AT40" s="89">
        <f t="shared" si="494"/>
        <v>14</v>
      </c>
      <c r="AU40" s="89">
        <f t="shared" si="494"/>
        <v>88</v>
      </c>
      <c r="AV40" s="75">
        <f t="shared" si="32"/>
        <v>193</v>
      </c>
      <c r="AW40" s="73">
        <f t="shared" si="33"/>
        <v>98.97435897</v>
      </c>
      <c r="AX40" s="91">
        <v>18.0</v>
      </c>
      <c r="AY40" s="91">
        <v>3.0</v>
      </c>
      <c r="AZ40" s="91">
        <v>18.0</v>
      </c>
      <c r="BA40" s="89">
        <f t="shared" ref="BA40:BC40" si="495">AS40+AX40</f>
        <v>109</v>
      </c>
      <c r="BB40" s="73">
        <f t="shared" si="495"/>
        <v>17</v>
      </c>
      <c r="BC40" s="73">
        <f t="shared" si="495"/>
        <v>106</v>
      </c>
      <c r="BD40" s="75">
        <f t="shared" si="35"/>
        <v>232</v>
      </c>
      <c r="BE40" s="73">
        <f t="shared" si="36"/>
        <v>99.14529915</v>
      </c>
      <c r="BF40" s="77">
        <v>22.0</v>
      </c>
      <c r="BG40" s="77">
        <v>4.0</v>
      </c>
      <c r="BH40" s="77">
        <v>15.0</v>
      </c>
      <c r="BI40" s="77">
        <f t="shared" ref="BI40:BK40" si="496">BA40+BF40</f>
        <v>131</v>
      </c>
      <c r="BJ40" s="77">
        <f t="shared" si="496"/>
        <v>21</v>
      </c>
      <c r="BK40" s="77">
        <f t="shared" si="496"/>
        <v>121</v>
      </c>
      <c r="BL40" s="77">
        <f t="shared" si="38"/>
        <v>273</v>
      </c>
      <c r="BM40" s="76">
        <f t="shared" si="39"/>
        <v>98.91304348</v>
      </c>
      <c r="BN40" s="92">
        <v>21.0</v>
      </c>
      <c r="BO40" s="92">
        <v>2.0</v>
      </c>
      <c r="BP40" s="92">
        <v>7.0</v>
      </c>
      <c r="BQ40" s="84">
        <f t="shared" ref="BQ40:BS40" si="497">BI40+BN40</f>
        <v>152</v>
      </c>
      <c r="BR40" s="84">
        <f t="shared" si="497"/>
        <v>23</v>
      </c>
      <c r="BS40" s="84">
        <f t="shared" si="497"/>
        <v>128</v>
      </c>
      <c r="BT40" s="77">
        <f t="shared" si="41"/>
        <v>303</v>
      </c>
      <c r="BU40" s="84">
        <f t="shared" si="68"/>
        <v>97.74193548</v>
      </c>
      <c r="BV40" s="92">
        <v>32.0</v>
      </c>
      <c r="BW40" s="92">
        <v>2.0</v>
      </c>
      <c r="BX40" s="92">
        <v>8.0</v>
      </c>
      <c r="BY40" s="84">
        <f t="shared" ref="BY40:CA40" si="498">BQ40+BV40</f>
        <v>184</v>
      </c>
      <c r="BZ40" s="84">
        <f t="shared" si="498"/>
        <v>25</v>
      </c>
      <c r="CA40" s="84">
        <f t="shared" si="498"/>
        <v>136</v>
      </c>
      <c r="CB40" s="77">
        <f t="shared" si="43"/>
        <v>345</v>
      </c>
      <c r="CC40" s="84">
        <f t="shared" si="44"/>
        <v>96.63865546</v>
      </c>
      <c r="CD40" s="93">
        <v>6.0</v>
      </c>
      <c r="CE40" s="93">
        <v>6.0</v>
      </c>
      <c r="CF40" s="93">
        <v>16.0</v>
      </c>
      <c r="CG40" s="94">
        <v>190.0</v>
      </c>
      <c r="CH40" s="94">
        <v>31.0</v>
      </c>
      <c r="CI40" s="94">
        <v>152.0</v>
      </c>
      <c r="CJ40" s="81">
        <v>373.0</v>
      </c>
      <c r="CK40" s="80">
        <v>96.0</v>
      </c>
      <c r="CL40" s="81">
        <v>24.0</v>
      </c>
      <c r="CM40" s="81">
        <v>5.0</v>
      </c>
      <c r="CN40" s="81">
        <v>11.0</v>
      </c>
      <c r="CO40" s="81">
        <f t="shared" ref="CO40:CQ40" si="499">CG40+CL40</f>
        <v>214</v>
      </c>
      <c r="CP40" s="81">
        <f t="shared" si="499"/>
        <v>36</v>
      </c>
      <c r="CQ40" s="81">
        <f t="shared" si="499"/>
        <v>163</v>
      </c>
      <c r="CR40" s="84">
        <f t="shared" si="46"/>
        <v>413</v>
      </c>
      <c r="CS40" s="76">
        <f t="shared" si="47"/>
        <v>96.27039627</v>
      </c>
      <c r="CT40" s="92">
        <v>18.0</v>
      </c>
      <c r="CU40" s="92">
        <v>3.0</v>
      </c>
      <c r="CV40" s="92">
        <v>4.0</v>
      </c>
      <c r="CW40" s="81">
        <f t="shared" ref="CW40:CY40" si="500">CO40+CT40</f>
        <v>232</v>
      </c>
      <c r="CX40" s="81">
        <f t="shared" si="500"/>
        <v>39</v>
      </c>
      <c r="CY40" s="81">
        <f t="shared" si="500"/>
        <v>167</v>
      </c>
      <c r="CZ40" s="84">
        <f t="shared" si="49"/>
        <v>438</v>
      </c>
      <c r="DA40" s="76">
        <f t="shared" si="50"/>
        <v>96.05263158</v>
      </c>
      <c r="DB40" s="95">
        <v>10.0</v>
      </c>
      <c r="DC40" s="95">
        <v>6.0</v>
      </c>
      <c r="DD40" s="95">
        <v>11.0</v>
      </c>
      <c r="DE40" s="96">
        <f t="shared" ref="DE40:DG40" si="501">CW40+DB40</f>
        <v>242</v>
      </c>
      <c r="DF40" s="96">
        <f t="shared" si="501"/>
        <v>45</v>
      </c>
      <c r="DG40" s="96">
        <f t="shared" si="501"/>
        <v>178</v>
      </c>
      <c r="DH40" s="97">
        <f t="shared" si="52"/>
        <v>465</v>
      </c>
      <c r="DI40" s="76">
        <f t="shared" si="53"/>
        <v>95.87628866</v>
      </c>
      <c r="DJ40" s="95">
        <v>17.0</v>
      </c>
      <c r="DK40" s="95">
        <v>7.0</v>
      </c>
      <c r="DL40" s="82">
        <v>13.0</v>
      </c>
      <c r="DM40" s="81">
        <f t="shared" ref="DM40:DO40" si="502">DE40+DJ40</f>
        <v>259</v>
      </c>
      <c r="DN40" s="81">
        <f t="shared" si="502"/>
        <v>52</v>
      </c>
      <c r="DO40" s="81">
        <f t="shared" si="502"/>
        <v>191</v>
      </c>
      <c r="DP40" s="84">
        <f t="shared" si="55"/>
        <v>502</v>
      </c>
      <c r="DQ40" s="85">
        <f t="shared" si="56"/>
        <v>94.52554745</v>
      </c>
      <c r="DR40" s="85">
        <f t="shared" si="57"/>
        <v>243</v>
      </c>
      <c r="DS40" s="85">
        <f t="shared" si="58"/>
        <v>97.59036145</v>
      </c>
      <c r="DT40" s="85">
        <f t="shared" si="59"/>
        <v>95.98470363</v>
      </c>
    </row>
    <row r="41" ht="15.75" customHeight="1">
      <c r="A41" s="35">
        <v>36.0</v>
      </c>
      <c r="B41" s="36" t="s">
        <v>58</v>
      </c>
      <c r="C41" s="86">
        <v>10.0</v>
      </c>
      <c r="D41" s="86">
        <v>0.0</v>
      </c>
      <c r="E41" s="86">
        <v>20.0</v>
      </c>
      <c r="F41" s="86">
        <f t="shared" si="14"/>
        <v>10</v>
      </c>
      <c r="G41" s="86">
        <f t="shared" si="15"/>
        <v>20</v>
      </c>
      <c r="H41" s="86">
        <f t="shared" si="16"/>
        <v>100</v>
      </c>
      <c r="I41" s="86">
        <f t="shared" si="17"/>
        <v>100</v>
      </c>
      <c r="J41" s="86">
        <v>7.0</v>
      </c>
      <c r="K41" s="86">
        <v>1.0</v>
      </c>
      <c r="L41" s="86">
        <v>22.0</v>
      </c>
      <c r="M41" s="87">
        <f t="shared" ref="M41:N41" si="503">C41+J41</f>
        <v>17</v>
      </c>
      <c r="N41" s="87">
        <f t="shared" si="503"/>
        <v>1</v>
      </c>
      <c r="O41" s="87">
        <f t="shared" si="19"/>
        <v>42</v>
      </c>
      <c r="P41" s="87">
        <f t="shared" si="20"/>
        <v>60</v>
      </c>
      <c r="Q41" s="87">
        <f t="shared" si="21"/>
        <v>100</v>
      </c>
      <c r="R41" s="88">
        <v>15.0</v>
      </c>
      <c r="S41" s="88">
        <v>5.0</v>
      </c>
      <c r="T41" s="88">
        <v>14.0</v>
      </c>
      <c r="U41" s="88">
        <f t="shared" ref="U41:W41" si="504">M41+R41</f>
        <v>32</v>
      </c>
      <c r="V41" s="88">
        <f t="shared" si="504"/>
        <v>6</v>
      </c>
      <c r="W41" s="88">
        <f t="shared" si="504"/>
        <v>56</v>
      </c>
      <c r="X41" s="88">
        <f t="shared" si="23"/>
        <v>94</v>
      </c>
      <c r="Y41" s="89">
        <f t="shared" si="24"/>
        <v>100</v>
      </c>
      <c r="Z41" s="90">
        <v>34.0</v>
      </c>
      <c r="AA41" s="90">
        <v>2.0</v>
      </c>
      <c r="AB41" s="90">
        <v>10.0</v>
      </c>
      <c r="AC41" s="88">
        <f t="shared" ref="AC41:AE41" si="505">U41+Z41</f>
        <v>66</v>
      </c>
      <c r="AD41" s="88">
        <f t="shared" si="505"/>
        <v>8</v>
      </c>
      <c r="AE41" s="88">
        <f t="shared" si="505"/>
        <v>66</v>
      </c>
      <c r="AF41" s="88">
        <f t="shared" si="26"/>
        <v>140</v>
      </c>
      <c r="AG41" s="89">
        <f t="shared" si="27"/>
        <v>100</v>
      </c>
      <c r="AH41" s="90">
        <v>16.0</v>
      </c>
      <c r="AI41" s="90">
        <v>5.0</v>
      </c>
      <c r="AJ41" s="90">
        <v>13.0</v>
      </c>
      <c r="AK41" s="88">
        <f t="shared" ref="AK41:AM41" si="506">AC41+AH41</f>
        <v>82</v>
      </c>
      <c r="AL41" s="88">
        <f t="shared" si="506"/>
        <v>13</v>
      </c>
      <c r="AM41" s="88">
        <f t="shared" si="506"/>
        <v>79</v>
      </c>
      <c r="AN41" s="88">
        <f t="shared" si="29"/>
        <v>174</v>
      </c>
      <c r="AO41" s="89">
        <f t="shared" si="30"/>
        <v>97.75280899</v>
      </c>
      <c r="AP41" s="91">
        <v>6.0</v>
      </c>
      <c r="AQ41" s="91">
        <v>1.0</v>
      </c>
      <c r="AR41" s="91">
        <v>8.0</v>
      </c>
      <c r="AS41" s="89">
        <f t="shared" ref="AS41:AU41" si="507">AK41+AP41</f>
        <v>88</v>
      </c>
      <c r="AT41" s="89">
        <f t="shared" si="507"/>
        <v>14</v>
      </c>
      <c r="AU41" s="89">
        <f t="shared" si="507"/>
        <v>87</v>
      </c>
      <c r="AV41" s="75">
        <f t="shared" si="32"/>
        <v>189</v>
      </c>
      <c r="AW41" s="73">
        <f t="shared" si="33"/>
        <v>96.92307692</v>
      </c>
      <c r="AX41" s="91">
        <v>18.0</v>
      </c>
      <c r="AY41" s="91">
        <v>3.0</v>
      </c>
      <c r="AZ41" s="91">
        <v>16.0</v>
      </c>
      <c r="BA41" s="89">
        <f t="shared" ref="BA41:BC41" si="508">AS41+AX41</f>
        <v>106</v>
      </c>
      <c r="BB41" s="73">
        <f t="shared" si="508"/>
        <v>17</v>
      </c>
      <c r="BC41" s="73">
        <f t="shared" si="508"/>
        <v>103</v>
      </c>
      <c r="BD41" s="75">
        <f t="shared" si="35"/>
        <v>226</v>
      </c>
      <c r="BE41" s="73">
        <f t="shared" si="36"/>
        <v>96.58119658</v>
      </c>
      <c r="BF41" s="77">
        <v>21.0</v>
      </c>
      <c r="BG41" s="77">
        <v>4.0</v>
      </c>
      <c r="BH41" s="77">
        <v>12.0</v>
      </c>
      <c r="BI41" s="77">
        <f t="shared" ref="BI41:BK41" si="509">BA41+BF41</f>
        <v>127</v>
      </c>
      <c r="BJ41" s="77">
        <f t="shared" si="509"/>
        <v>21</v>
      </c>
      <c r="BK41" s="77">
        <f t="shared" si="509"/>
        <v>115</v>
      </c>
      <c r="BL41" s="77">
        <f t="shared" si="38"/>
        <v>263</v>
      </c>
      <c r="BM41" s="76">
        <f t="shared" si="39"/>
        <v>95.28985507</v>
      </c>
      <c r="BN41" s="92">
        <v>23.0</v>
      </c>
      <c r="BO41" s="92">
        <v>2.0</v>
      </c>
      <c r="BP41" s="92">
        <v>9.0</v>
      </c>
      <c r="BQ41" s="84">
        <f t="shared" ref="BQ41:BS41" si="510">BI41+BN41</f>
        <v>150</v>
      </c>
      <c r="BR41" s="84">
        <f t="shared" si="510"/>
        <v>23</v>
      </c>
      <c r="BS41" s="84">
        <f t="shared" si="510"/>
        <v>124</v>
      </c>
      <c r="BT41" s="77">
        <f t="shared" si="41"/>
        <v>297</v>
      </c>
      <c r="BU41" s="84">
        <f t="shared" si="68"/>
        <v>95.80645161</v>
      </c>
      <c r="BV41" s="92">
        <v>28.0</v>
      </c>
      <c r="BW41" s="92">
        <v>2.0</v>
      </c>
      <c r="BX41" s="92">
        <v>7.0</v>
      </c>
      <c r="BY41" s="84">
        <f t="shared" ref="BY41:CA41" si="511">BQ41+BV41</f>
        <v>178</v>
      </c>
      <c r="BZ41" s="84">
        <f t="shared" si="511"/>
        <v>25</v>
      </c>
      <c r="CA41" s="84">
        <f t="shared" si="511"/>
        <v>131</v>
      </c>
      <c r="CB41" s="77">
        <f t="shared" si="43"/>
        <v>334</v>
      </c>
      <c r="CC41" s="84">
        <f t="shared" si="44"/>
        <v>93.55742297</v>
      </c>
      <c r="CD41" s="93">
        <v>7.0</v>
      </c>
      <c r="CE41" s="93">
        <v>6.0</v>
      </c>
      <c r="CF41" s="93">
        <v>16.0</v>
      </c>
      <c r="CG41" s="94">
        <v>185.0</v>
      </c>
      <c r="CH41" s="94">
        <v>31.0</v>
      </c>
      <c r="CI41" s="94">
        <v>147.0</v>
      </c>
      <c r="CJ41" s="81">
        <v>363.0</v>
      </c>
      <c r="CK41" s="80">
        <v>94.0</v>
      </c>
      <c r="CL41" s="81">
        <v>24.0</v>
      </c>
      <c r="CM41" s="81">
        <v>6.0</v>
      </c>
      <c r="CN41" s="81">
        <v>11.0</v>
      </c>
      <c r="CO41" s="81">
        <f t="shared" ref="CO41:CQ41" si="512">CG41+CL41</f>
        <v>209</v>
      </c>
      <c r="CP41" s="81">
        <f t="shared" si="512"/>
        <v>37</v>
      </c>
      <c r="CQ41" s="81">
        <f t="shared" si="512"/>
        <v>158</v>
      </c>
      <c r="CR41" s="84">
        <f t="shared" si="46"/>
        <v>404</v>
      </c>
      <c r="CS41" s="76">
        <f t="shared" si="47"/>
        <v>94.17249417</v>
      </c>
      <c r="CT41" s="92">
        <v>18.0</v>
      </c>
      <c r="CU41" s="92">
        <v>3.0</v>
      </c>
      <c r="CV41" s="92">
        <v>6.0</v>
      </c>
      <c r="CW41" s="81">
        <f t="shared" ref="CW41:CY41" si="513">CO41+CT41</f>
        <v>227</v>
      </c>
      <c r="CX41" s="81">
        <f t="shared" si="513"/>
        <v>40</v>
      </c>
      <c r="CY41" s="81">
        <f t="shared" si="513"/>
        <v>164</v>
      </c>
      <c r="CZ41" s="84">
        <f t="shared" si="49"/>
        <v>431</v>
      </c>
      <c r="DA41" s="76">
        <f t="shared" si="50"/>
        <v>94.51754386</v>
      </c>
      <c r="DB41" s="95">
        <v>12.0</v>
      </c>
      <c r="DC41" s="95">
        <v>6.0</v>
      </c>
      <c r="DD41" s="95">
        <v>11.0</v>
      </c>
      <c r="DE41" s="96">
        <f t="shared" ref="DE41:DG41" si="514">CW41+DB41</f>
        <v>239</v>
      </c>
      <c r="DF41" s="96">
        <f t="shared" si="514"/>
        <v>46</v>
      </c>
      <c r="DG41" s="96">
        <f t="shared" si="514"/>
        <v>175</v>
      </c>
      <c r="DH41" s="97">
        <f t="shared" si="52"/>
        <v>460</v>
      </c>
      <c r="DI41" s="76">
        <f t="shared" si="53"/>
        <v>94.84536082</v>
      </c>
      <c r="DJ41" s="95">
        <v>16.0</v>
      </c>
      <c r="DK41" s="95">
        <v>7.0</v>
      </c>
      <c r="DL41" s="82">
        <v>13.0</v>
      </c>
      <c r="DM41" s="81">
        <f t="shared" ref="DM41:DO41" si="515">DE41+DJ41</f>
        <v>255</v>
      </c>
      <c r="DN41" s="81">
        <f t="shared" si="515"/>
        <v>53</v>
      </c>
      <c r="DO41" s="81">
        <f t="shared" si="515"/>
        <v>188</v>
      </c>
      <c r="DP41" s="84">
        <f t="shared" si="55"/>
        <v>496</v>
      </c>
      <c r="DQ41" s="85">
        <f t="shared" si="56"/>
        <v>93.06569343</v>
      </c>
      <c r="DR41" s="85">
        <f t="shared" si="57"/>
        <v>241</v>
      </c>
      <c r="DS41" s="85">
        <f t="shared" si="58"/>
        <v>96.78714859</v>
      </c>
      <c r="DT41" s="85">
        <f t="shared" si="59"/>
        <v>94.8374761</v>
      </c>
    </row>
    <row r="42" ht="15.75" customHeight="1">
      <c r="A42" s="35">
        <v>37.0</v>
      </c>
      <c r="B42" s="36" t="s">
        <v>59</v>
      </c>
      <c r="C42" s="86">
        <v>7.0</v>
      </c>
      <c r="D42" s="86">
        <v>0.0</v>
      </c>
      <c r="E42" s="86">
        <v>14.0</v>
      </c>
      <c r="F42" s="86">
        <f t="shared" si="14"/>
        <v>7</v>
      </c>
      <c r="G42" s="86">
        <f t="shared" si="15"/>
        <v>14</v>
      </c>
      <c r="H42" s="86">
        <f t="shared" si="16"/>
        <v>70</v>
      </c>
      <c r="I42" s="86">
        <f t="shared" si="17"/>
        <v>70</v>
      </c>
      <c r="J42" s="86">
        <v>7.0</v>
      </c>
      <c r="K42" s="86">
        <v>1.0</v>
      </c>
      <c r="L42" s="86">
        <v>22.0</v>
      </c>
      <c r="M42" s="87">
        <f t="shared" ref="M42:N42" si="516">C42+J42</f>
        <v>14</v>
      </c>
      <c r="N42" s="87">
        <f t="shared" si="516"/>
        <v>1</v>
      </c>
      <c r="O42" s="87">
        <f t="shared" si="19"/>
        <v>36</v>
      </c>
      <c r="P42" s="87">
        <f t="shared" si="20"/>
        <v>51</v>
      </c>
      <c r="Q42" s="87">
        <f t="shared" si="21"/>
        <v>85</v>
      </c>
      <c r="R42" s="88">
        <v>15.0</v>
      </c>
      <c r="S42" s="88">
        <v>5.0</v>
      </c>
      <c r="T42" s="88">
        <v>14.0</v>
      </c>
      <c r="U42" s="88">
        <f t="shared" ref="U42:W42" si="517">M42+R42</f>
        <v>29</v>
      </c>
      <c r="V42" s="88">
        <f t="shared" si="517"/>
        <v>6</v>
      </c>
      <c r="W42" s="88">
        <f t="shared" si="517"/>
        <v>50</v>
      </c>
      <c r="X42" s="88">
        <f t="shared" si="23"/>
        <v>85</v>
      </c>
      <c r="Y42" s="89">
        <f t="shared" si="24"/>
        <v>90.42553191</v>
      </c>
      <c r="Z42" s="90">
        <v>34.0</v>
      </c>
      <c r="AA42" s="90">
        <v>2.0</v>
      </c>
      <c r="AB42" s="90">
        <v>10.0</v>
      </c>
      <c r="AC42" s="88">
        <f t="shared" ref="AC42:AE42" si="518">U42+Z42</f>
        <v>63</v>
      </c>
      <c r="AD42" s="88">
        <f t="shared" si="518"/>
        <v>8</v>
      </c>
      <c r="AE42" s="88">
        <f t="shared" si="518"/>
        <v>60</v>
      </c>
      <c r="AF42" s="88">
        <f t="shared" si="26"/>
        <v>131</v>
      </c>
      <c r="AG42" s="89">
        <f t="shared" si="27"/>
        <v>93.57142857</v>
      </c>
      <c r="AH42" s="90">
        <v>16.0</v>
      </c>
      <c r="AI42" s="90">
        <v>5.0</v>
      </c>
      <c r="AJ42" s="90">
        <v>13.0</v>
      </c>
      <c r="AK42" s="88">
        <f t="shared" ref="AK42:AM42" si="519">AC42+AH42</f>
        <v>79</v>
      </c>
      <c r="AL42" s="88">
        <f t="shared" si="519"/>
        <v>13</v>
      </c>
      <c r="AM42" s="88">
        <f t="shared" si="519"/>
        <v>73</v>
      </c>
      <c r="AN42" s="88">
        <f t="shared" si="29"/>
        <v>165</v>
      </c>
      <c r="AO42" s="89">
        <f t="shared" si="30"/>
        <v>92.69662921</v>
      </c>
      <c r="AP42" s="91">
        <v>6.0</v>
      </c>
      <c r="AQ42" s="91">
        <v>1.0</v>
      </c>
      <c r="AR42" s="91">
        <v>7.0</v>
      </c>
      <c r="AS42" s="89">
        <f t="shared" ref="AS42:AU42" si="520">AK42+AP42</f>
        <v>85</v>
      </c>
      <c r="AT42" s="89">
        <f t="shared" si="520"/>
        <v>14</v>
      </c>
      <c r="AU42" s="89">
        <f t="shared" si="520"/>
        <v>80</v>
      </c>
      <c r="AV42" s="75">
        <f t="shared" si="32"/>
        <v>179</v>
      </c>
      <c r="AW42" s="73">
        <f t="shared" si="33"/>
        <v>91.79487179</v>
      </c>
      <c r="AX42" s="91">
        <v>14.0</v>
      </c>
      <c r="AY42" s="91">
        <v>3.0</v>
      </c>
      <c r="AZ42" s="91">
        <v>15.0</v>
      </c>
      <c r="BA42" s="89">
        <f t="shared" ref="BA42:BC42" si="521">AS42+AX42</f>
        <v>99</v>
      </c>
      <c r="BB42" s="73">
        <f t="shared" si="521"/>
        <v>17</v>
      </c>
      <c r="BC42" s="73">
        <f t="shared" si="521"/>
        <v>95</v>
      </c>
      <c r="BD42" s="75">
        <f t="shared" si="35"/>
        <v>211</v>
      </c>
      <c r="BE42" s="73">
        <f t="shared" si="36"/>
        <v>90.17094017</v>
      </c>
      <c r="BF42" s="77">
        <v>19.0</v>
      </c>
      <c r="BG42" s="77">
        <v>5.0</v>
      </c>
      <c r="BH42" s="77">
        <v>15.0</v>
      </c>
      <c r="BI42" s="77">
        <f t="shared" ref="BI42:BK42" si="522">BA42+BF42</f>
        <v>118</v>
      </c>
      <c r="BJ42" s="77">
        <f t="shared" si="522"/>
        <v>22</v>
      </c>
      <c r="BK42" s="77">
        <f t="shared" si="522"/>
        <v>110</v>
      </c>
      <c r="BL42" s="77">
        <f t="shared" si="38"/>
        <v>250</v>
      </c>
      <c r="BM42" s="76">
        <f t="shared" si="39"/>
        <v>90.57971014</v>
      </c>
      <c r="BN42" s="92">
        <v>22.0</v>
      </c>
      <c r="BO42" s="92">
        <v>2.0</v>
      </c>
      <c r="BP42" s="92">
        <v>8.0</v>
      </c>
      <c r="BQ42" s="84">
        <f t="shared" ref="BQ42:BS42" si="523">BI42+BN42</f>
        <v>140</v>
      </c>
      <c r="BR42" s="84">
        <f t="shared" si="523"/>
        <v>24</v>
      </c>
      <c r="BS42" s="84">
        <f t="shared" si="523"/>
        <v>118</v>
      </c>
      <c r="BT42" s="77">
        <f t="shared" si="41"/>
        <v>282</v>
      </c>
      <c r="BU42" s="84">
        <f t="shared" si="68"/>
        <v>90.96774194</v>
      </c>
      <c r="BV42" s="92">
        <v>35.0</v>
      </c>
      <c r="BW42" s="92">
        <v>2.0</v>
      </c>
      <c r="BX42" s="92">
        <v>7.0</v>
      </c>
      <c r="BY42" s="84">
        <f t="shared" ref="BY42:CA42" si="524">BQ42+BV42</f>
        <v>175</v>
      </c>
      <c r="BZ42" s="84">
        <f t="shared" si="524"/>
        <v>26</v>
      </c>
      <c r="CA42" s="84">
        <f t="shared" si="524"/>
        <v>125</v>
      </c>
      <c r="CB42" s="77">
        <f t="shared" si="43"/>
        <v>326</v>
      </c>
      <c r="CC42" s="84">
        <f t="shared" si="44"/>
        <v>91.31652661</v>
      </c>
      <c r="CD42" s="93">
        <v>7.0</v>
      </c>
      <c r="CE42" s="93">
        <v>6.0</v>
      </c>
      <c r="CF42" s="93">
        <v>16.0</v>
      </c>
      <c r="CG42" s="94">
        <v>182.0</v>
      </c>
      <c r="CH42" s="94">
        <v>32.0</v>
      </c>
      <c r="CI42" s="94">
        <v>141.0</v>
      </c>
      <c r="CJ42" s="81">
        <v>355.0</v>
      </c>
      <c r="CK42" s="80">
        <v>91.0</v>
      </c>
      <c r="CL42" s="81">
        <v>24.0</v>
      </c>
      <c r="CM42" s="81">
        <v>5.0</v>
      </c>
      <c r="CN42" s="81">
        <v>9.0</v>
      </c>
      <c r="CO42" s="81">
        <f t="shared" ref="CO42:CQ42" si="525">CG42+CL42</f>
        <v>206</v>
      </c>
      <c r="CP42" s="81">
        <f t="shared" si="525"/>
        <v>37</v>
      </c>
      <c r="CQ42" s="81">
        <f t="shared" si="525"/>
        <v>150</v>
      </c>
      <c r="CR42" s="84">
        <f t="shared" si="46"/>
        <v>393</v>
      </c>
      <c r="CS42" s="76">
        <f t="shared" si="47"/>
        <v>91.60839161</v>
      </c>
      <c r="CT42" s="92">
        <v>18.0</v>
      </c>
      <c r="CU42" s="92">
        <v>3.0</v>
      </c>
      <c r="CV42" s="92">
        <v>6.0</v>
      </c>
      <c r="CW42" s="81">
        <f t="shared" ref="CW42:CY42" si="526">CO42+CT42</f>
        <v>224</v>
      </c>
      <c r="CX42" s="81">
        <f t="shared" si="526"/>
        <v>40</v>
      </c>
      <c r="CY42" s="81">
        <f t="shared" si="526"/>
        <v>156</v>
      </c>
      <c r="CZ42" s="84">
        <f t="shared" si="49"/>
        <v>420</v>
      </c>
      <c r="DA42" s="76">
        <f t="shared" si="50"/>
        <v>92.10526316</v>
      </c>
      <c r="DB42" s="95">
        <v>11.0</v>
      </c>
      <c r="DC42" s="95">
        <v>5.0</v>
      </c>
      <c r="DD42" s="95">
        <v>9.0</v>
      </c>
      <c r="DE42" s="96">
        <f t="shared" ref="DE42:DG42" si="527">CW42+DB42</f>
        <v>235</v>
      </c>
      <c r="DF42" s="96">
        <f t="shared" si="527"/>
        <v>45</v>
      </c>
      <c r="DG42" s="96">
        <f t="shared" si="527"/>
        <v>165</v>
      </c>
      <c r="DH42" s="97">
        <f t="shared" si="52"/>
        <v>445</v>
      </c>
      <c r="DI42" s="76">
        <f t="shared" si="53"/>
        <v>91.75257732</v>
      </c>
      <c r="DJ42" s="95">
        <v>17.0</v>
      </c>
      <c r="DK42" s="95">
        <v>7.0</v>
      </c>
      <c r="DL42" s="82">
        <v>13.0</v>
      </c>
      <c r="DM42" s="81">
        <f t="shared" ref="DM42:DO42" si="528">DE42+DJ42</f>
        <v>252</v>
      </c>
      <c r="DN42" s="81">
        <f t="shared" si="528"/>
        <v>52</v>
      </c>
      <c r="DO42" s="81">
        <f t="shared" si="528"/>
        <v>178</v>
      </c>
      <c r="DP42" s="84">
        <f t="shared" si="55"/>
        <v>482</v>
      </c>
      <c r="DQ42" s="85">
        <f t="shared" si="56"/>
        <v>91.97080292</v>
      </c>
      <c r="DR42" s="85">
        <f t="shared" si="57"/>
        <v>230</v>
      </c>
      <c r="DS42" s="85">
        <f t="shared" si="58"/>
        <v>92.36947791</v>
      </c>
      <c r="DT42" s="85">
        <f t="shared" si="59"/>
        <v>92.16061185</v>
      </c>
    </row>
    <row r="43" ht="15.75" customHeight="1">
      <c r="A43" s="35">
        <v>38.0</v>
      </c>
      <c r="B43" s="36" t="s">
        <v>60</v>
      </c>
      <c r="C43" s="86">
        <v>10.0</v>
      </c>
      <c r="D43" s="86">
        <v>0.0</v>
      </c>
      <c r="E43" s="86">
        <v>20.0</v>
      </c>
      <c r="F43" s="86">
        <f t="shared" si="14"/>
        <v>10</v>
      </c>
      <c r="G43" s="86">
        <f t="shared" si="15"/>
        <v>20</v>
      </c>
      <c r="H43" s="86">
        <f t="shared" si="16"/>
        <v>100</v>
      </c>
      <c r="I43" s="86">
        <f t="shared" si="17"/>
        <v>100</v>
      </c>
      <c r="J43" s="86">
        <v>7.0</v>
      </c>
      <c r="K43" s="86">
        <v>1.0</v>
      </c>
      <c r="L43" s="86">
        <v>22.0</v>
      </c>
      <c r="M43" s="87">
        <f t="shared" ref="M43:N43" si="529">C43+J43</f>
        <v>17</v>
      </c>
      <c r="N43" s="87">
        <f t="shared" si="529"/>
        <v>1</v>
      </c>
      <c r="O43" s="87">
        <f t="shared" si="19"/>
        <v>42</v>
      </c>
      <c r="P43" s="87">
        <f t="shared" si="20"/>
        <v>60</v>
      </c>
      <c r="Q43" s="87">
        <f t="shared" si="21"/>
        <v>100</v>
      </c>
      <c r="R43" s="88">
        <v>15.0</v>
      </c>
      <c r="S43" s="88">
        <v>5.0</v>
      </c>
      <c r="T43" s="88">
        <v>14.0</v>
      </c>
      <c r="U43" s="88">
        <f t="shared" ref="U43:W43" si="530">M43+R43</f>
        <v>32</v>
      </c>
      <c r="V43" s="88">
        <f t="shared" si="530"/>
        <v>6</v>
      </c>
      <c r="W43" s="88">
        <f t="shared" si="530"/>
        <v>56</v>
      </c>
      <c r="X43" s="88">
        <f t="shared" si="23"/>
        <v>94</v>
      </c>
      <c r="Y43" s="89">
        <f t="shared" si="24"/>
        <v>100</v>
      </c>
      <c r="Z43" s="90">
        <v>34.0</v>
      </c>
      <c r="AA43" s="90">
        <v>2.0</v>
      </c>
      <c r="AB43" s="90">
        <v>10.0</v>
      </c>
      <c r="AC43" s="88">
        <f t="shared" ref="AC43:AE43" si="531">U43+Z43</f>
        <v>66</v>
      </c>
      <c r="AD43" s="88">
        <f t="shared" si="531"/>
        <v>8</v>
      </c>
      <c r="AE43" s="88">
        <f t="shared" si="531"/>
        <v>66</v>
      </c>
      <c r="AF43" s="88">
        <f t="shared" si="26"/>
        <v>140</v>
      </c>
      <c r="AG43" s="89">
        <f t="shared" si="27"/>
        <v>100</v>
      </c>
      <c r="AH43" s="90">
        <v>20.0</v>
      </c>
      <c r="AI43" s="90">
        <v>5.0</v>
      </c>
      <c r="AJ43" s="90">
        <v>13.0</v>
      </c>
      <c r="AK43" s="88">
        <f t="shared" ref="AK43:AM43" si="532">AC43+AH43</f>
        <v>86</v>
      </c>
      <c r="AL43" s="88">
        <f t="shared" si="532"/>
        <v>13</v>
      </c>
      <c r="AM43" s="88">
        <f t="shared" si="532"/>
        <v>79</v>
      </c>
      <c r="AN43" s="88">
        <f t="shared" si="29"/>
        <v>178</v>
      </c>
      <c r="AO43" s="89">
        <f t="shared" si="30"/>
        <v>100</v>
      </c>
      <c r="AP43" s="91">
        <v>7.0</v>
      </c>
      <c r="AQ43" s="91">
        <v>1.0</v>
      </c>
      <c r="AR43" s="91">
        <v>9.0</v>
      </c>
      <c r="AS43" s="89">
        <f t="shared" ref="AS43:AU43" si="533">AK43+AP43</f>
        <v>93</v>
      </c>
      <c r="AT43" s="89">
        <f t="shared" si="533"/>
        <v>14</v>
      </c>
      <c r="AU43" s="89">
        <f t="shared" si="533"/>
        <v>88</v>
      </c>
      <c r="AV43" s="75">
        <f t="shared" si="32"/>
        <v>195</v>
      </c>
      <c r="AW43" s="73">
        <f t="shared" si="33"/>
        <v>100</v>
      </c>
      <c r="AX43" s="91">
        <v>17.0</v>
      </c>
      <c r="AY43" s="91">
        <v>3.0</v>
      </c>
      <c r="AZ43" s="91">
        <v>16.0</v>
      </c>
      <c r="BA43" s="89">
        <f t="shared" ref="BA43:BC43" si="534">AS43+AX43</f>
        <v>110</v>
      </c>
      <c r="BB43" s="73">
        <f t="shared" si="534"/>
        <v>17</v>
      </c>
      <c r="BC43" s="73">
        <f t="shared" si="534"/>
        <v>104</v>
      </c>
      <c r="BD43" s="75">
        <f t="shared" si="35"/>
        <v>231</v>
      </c>
      <c r="BE43" s="73">
        <f t="shared" si="36"/>
        <v>98.71794872</v>
      </c>
      <c r="BF43" s="77">
        <v>22.0</v>
      </c>
      <c r="BG43" s="77">
        <v>4.0</v>
      </c>
      <c r="BH43" s="77">
        <v>14.0</v>
      </c>
      <c r="BI43" s="77">
        <f t="shared" ref="BI43:BK43" si="535">BA43+BF43</f>
        <v>132</v>
      </c>
      <c r="BJ43" s="77">
        <f t="shared" si="535"/>
        <v>21</v>
      </c>
      <c r="BK43" s="77">
        <f t="shared" si="535"/>
        <v>118</v>
      </c>
      <c r="BL43" s="77">
        <f t="shared" si="38"/>
        <v>271</v>
      </c>
      <c r="BM43" s="76">
        <f t="shared" si="39"/>
        <v>98.1884058</v>
      </c>
      <c r="BN43" s="92">
        <v>23.0</v>
      </c>
      <c r="BO43" s="92">
        <v>2.0</v>
      </c>
      <c r="BP43" s="92">
        <v>9.0</v>
      </c>
      <c r="BQ43" s="84">
        <f t="shared" ref="BQ43:BS43" si="536">BI43+BN43</f>
        <v>155</v>
      </c>
      <c r="BR43" s="84">
        <f t="shared" si="536"/>
        <v>23</v>
      </c>
      <c r="BS43" s="84">
        <f t="shared" si="536"/>
        <v>127</v>
      </c>
      <c r="BT43" s="77">
        <f t="shared" si="41"/>
        <v>305</v>
      </c>
      <c r="BU43" s="84">
        <f t="shared" si="68"/>
        <v>98.38709677</v>
      </c>
      <c r="BV43" s="92">
        <v>35.0</v>
      </c>
      <c r="BW43" s="92">
        <v>2.0</v>
      </c>
      <c r="BX43" s="92">
        <v>8.0</v>
      </c>
      <c r="BY43" s="84">
        <f t="shared" ref="BY43:CA43" si="537">BQ43+BV43</f>
        <v>190</v>
      </c>
      <c r="BZ43" s="84">
        <f t="shared" si="537"/>
        <v>25</v>
      </c>
      <c r="CA43" s="84">
        <f t="shared" si="537"/>
        <v>135</v>
      </c>
      <c r="CB43" s="77">
        <f t="shared" si="43"/>
        <v>350</v>
      </c>
      <c r="CC43" s="84">
        <f t="shared" si="44"/>
        <v>98.03921569</v>
      </c>
      <c r="CD43" s="93">
        <v>6.0</v>
      </c>
      <c r="CE43" s="93">
        <v>6.0</v>
      </c>
      <c r="CF43" s="93">
        <v>14.0</v>
      </c>
      <c r="CG43" s="94">
        <v>196.0</v>
      </c>
      <c r="CH43" s="94">
        <v>31.0</v>
      </c>
      <c r="CI43" s="94">
        <v>149.0</v>
      </c>
      <c r="CJ43" s="81">
        <v>376.0</v>
      </c>
      <c r="CK43" s="80">
        <v>97.0</v>
      </c>
      <c r="CL43" s="81">
        <v>24.0</v>
      </c>
      <c r="CM43" s="81">
        <v>6.0</v>
      </c>
      <c r="CN43" s="81">
        <v>11.0</v>
      </c>
      <c r="CO43" s="81">
        <f t="shared" ref="CO43:CQ43" si="538">CG43+CL43</f>
        <v>220</v>
      </c>
      <c r="CP43" s="81">
        <f t="shared" si="538"/>
        <v>37</v>
      </c>
      <c r="CQ43" s="81">
        <f t="shared" si="538"/>
        <v>160</v>
      </c>
      <c r="CR43" s="84">
        <f t="shared" si="46"/>
        <v>417</v>
      </c>
      <c r="CS43" s="76">
        <f t="shared" si="47"/>
        <v>97.2027972</v>
      </c>
      <c r="CT43" s="92">
        <v>18.0</v>
      </c>
      <c r="CU43" s="92">
        <v>3.0</v>
      </c>
      <c r="CV43" s="92">
        <v>6.0</v>
      </c>
      <c r="CW43" s="81">
        <f t="shared" ref="CW43:CY43" si="539">CO43+CT43</f>
        <v>238</v>
      </c>
      <c r="CX43" s="81">
        <f t="shared" si="539"/>
        <v>40</v>
      </c>
      <c r="CY43" s="81">
        <f t="shared" si="539"/>
        <v>166</v>
      </c>
      <c r="CZ43" s="84">
        <f t="shared" si="49"/>
        <v>444</v>
      </c>
      <c r="DA43" s="76">
        <f t="shared" si="50"/>
        <v>97.36842105</v>
      </c>
      <c r="DB43" s="95">
        <v>11.0</v>
      </c>
      <c r="DC43" s="95">
        <v>4.0</v>
      </c>
      <c r="DD43" s="95">
        <v>7.0</v>
      </c>
      <c r="DE43" s="96">
        <f t="shared" ref="DE43:DG43" si="540">CW43+DB43</f>
        <v>249</v>
      </c>
      <c r="DF43" s="96">
        <f t="shared" si="540"/>
        <v>44</v>
      </c>
      <c r="DG43" s="96">
        <f t="shared" si="540"/>
        <v>173</v>
      </c>
      <c r="DH43" s="97">
        <f t="shared" si="52"/>
        <v>466</v>
      </c>
      <c r="DI43" s="76">
        <f t="shared" si="53"/>
        <v>96.08247423</v>
      </c>
      <c r="DJ43" s="95">
        <v>16.0</v>
      </c>
      <c r="DK43" s="95">
        <v>7.0</v>
      </c>
      <c r="DL43" s="82">
        <v>13.0</v>
      </c>
      <c r="DM43" s="81">
        <f t="shared" ref="DM43:DO43" si="541">DE43+DJ43</f>
        <v>265</v>
      </c>
      <c r="DN43" s="81">
        <f t="shared" si="541"/>
        <v>51</v>
      </c>
      <c r="DO43" s="81">
        <f t="shared" si="541"/>
        <v>186</v>
      </c>
      <c r="DP43" s="84">
        <f t="shared" si="55"/>
        <v>502</v>
      </c>
      <c r="DQ43" s="85">
        <f t="shared" si="56"/>
        <v>96.71532847</v>
      </c>
      <c r="DR43" s="85">
        <f t="shared" si="57"/>
        <v>237</v>
      </c>
      <c r="DS43" s="85">
        <f t="shared" si="58"/>
        <v>95.18072289</v>
      </c>
      <c r="DT43" s="85">
        <f t="shared" si="59"/>
        <v>95.98470363</v>
      </c>
    </row>
    <row r="44" ht="15.75" customHeight="1">
      <c r="A44" s="35">
        <v>39.0</v>
      </c>
      <c r="B44" s="36" t="s">
        <v>61</v>
      </c>
      <c r="C44" s="86">
        <v>8.0</v>
      </c>
      <c r="D44" s="86">
        <v>0.0</v>
      </c>
      <c r="E44" s="86">
        <v>13.0</v>
      </c>
      <c r="F44" s="86">
        <f t="shared" si="14"/>
        <v>8</v>
      </c>
      <c r="G44" s="86">
        <f t="shared" si="15"/>
        <v>13</v>
      </c>
      <c r="H44" s="86">
        <f t="shared" si="16"/>
        <v>80</v>
      </c>
      <c r="I44" s="86">
        <f t="shared" si="17"/>
        <v>65</v>
      </c>
      <c r="J44" s="86">
        <v>7.0</v>
      </c>
      <c r="K44" s="86">
        <v>1.0</v>
      </c>
      <c r="L44" s="86">
        <v>22.0</v>
      </c>
      <c r="M44" s="87">
        <f t="shared" ref="M44:N44" si="542">C44+J44</f>
        <v>15</v>
      </c>
      <c r="N44" s="87">
        <f t="shared" si="542"/>
        <v>1</v>
      </c>
      <c r="O44" s="87">
        <f t="shared" si="19"/>
        <v>35</v>
      </c>
      <c r="P44" s="87">
        <f t="shared" si="20"/>
        <v>51</v>
      </c>
      <c r="Q44" s="87">
        <f t="shared" si="21"/>
        <v>85</v>
      </c>
      <c r="R44" s="88">
        <v>15.0</v>
      </c>
      <c r="S44" s="88">
        <v>5.0</v>
      </c>
      <c r="T44" s="88">
        <v>14.0</v>
      </c>
      <c r="U44" s="88">
        <f t="shared" ref="U44:W44" si="543">M44+R44</f>
        <v>30</v>
      </c>
      <c r="V44" s="88">
        <f t="shared" si="543"/>
        <v>6</v>
      </c>
      <c r="W44" s="88">
        <f t="shared" si="543"/>
        <v>49</v>
      </c>
      <c r="X44" s="88">
        <f t="shared" si="23"/>
        <v>85</v>
      </c>
      <c r="Y44" s="89">
        <f t="shared" si="24"/>
        <v>90.42553191</v>
      </c>
      <c r="Z44" s="90">
        <v>32.0</v>
      </c>
      <c r="AA44" s="90">
        <v>1.0</v>
      </c>
      <c r="AB44" s="90">
        <v>10.0</v>
      </c>
      <c r="AC44" s="88">
        <f t="shared" ref="AC44:AE44" si="544">U44+Z44</f>
        <v>62</v>
      </c>
      <c r="AD44" s="88">
        <f t="shared" si="544"/>
        <v>7</v>
      </c>
      <c r="AE44" s="88">
        <f t="shared" si="544"/>
        <v>59</v>
      </c>
      <c r="AF44" s="88">
        <f t="shared" si="26"/>
        <v>128</v>
      </c>
      <c r="AG44" s="89">
        <f t="shared" si="27"/>
        <v>91.42857143</v>
      </c>
      <c r="AH44" s="90">
        <v>16.0</v>
      </c>
      <c r="AI44" s="90">
        <v>5.0</v>
      </c>
      <c r="AJ44" s="90">
        <v>13.0</v>
      </c>
      <c r="AK44" s="88">
        <f t="shared" ref="AK44:AM44" si="545">AC44+AH44</f>
        <v>78</v>
      </c>
      <c r="AL44" s="88">
        <f t="shared" si="545"/>
        <v>12</v>
      </c>
      <c r="AM44" s="88">
        <f t="shared" si="545"/>
        <v>72</v>
      </c>
      <c r="AN44" s="88">
        <f t="shared" si="29"/>
        <v>162</v>
      </c>
      <c r="AO44" s="89">
        <f t="shared" si="30"/>
        <v>91.01123596</v>
      </c>
      <c r="AP44" s="91">
        <v>6.0</v>
      </c>
      <c r="AQ44" s="91">
        <v>0.0</v>
      </c>
      <c r="AR44" s="91">
        <v>8.0</v>
      </c>
      <c r="AS44" s="89">
        <f t="shared" ref="AS44:AU44" si="546">AK44+AP44</f>
        <v>84</v>
      </c>
      <c r="AT44" s="89">
        <f t="shared" si="546"/>
        <v>12</v>
      </c>
      <c r="AU44" s="89">
        <f t="shared" si="546"/>
        <v>80</v>
      </c>
      <c r="AV44" s="75">
        <f t="shared" si="32"/>
        <v>176</v>
      </c>
      <c r="AW44" s="73">
        <f t="shared" si="33"/>
        <v>90.25641026</v>
      </c>
      <c r="AX44" s="91">
        <v>17.0</v>
      </c>
      <c r="AY44" s="91">
        <v>3.0</v>
      </c>
      <c r="AZ44" s="91">
        <v>15.0</v>
      </c>
      <c r="BA44" s="89">
        <f t="shared" ref="BA44:BC44" si="547">AS44+AX44</f>
        <v>101</v>
      </c>
      <c r="BB44" s="73">
        <f t="shared" si="547"/>
        <v>15</v>
      </c>
      <c r="BC44" s="73">
        <f t="shared" si="547"/>
        <v>95</v>
      </c>
      <c r="BD44" s="75">
        <f t="shared" si="35"/>
        <v>211</v>
      </c>
      <c r="BE44" s="73">
        <f t="shared" si="36"/>
        <v>90.17094017</v>
      </c>
      <c r="BF44" s="77">
        <v>22.0</v>
      </c>
      <c r="BG44" s="77">
        <v>5.0</v>
      </c>
      <c r="BH44" s="77">
        <v>15.0</v>
      </c>
      <c r="BI44" s="77">
        <f t="shared" ref="BI44:BK44" si="548">BA44+BF44</f>
        <v>123</v>
      </c>
      <c r="BJ44" s="77">
        <f t="shared" si="548"/>
        <v>20</v>
      </c>
      <c r="BK44" s="77">
        <f t="shared" si="548"/>
        <v>110</v>
      </c>
      <c r="BL44" s="77">
        <f t="shared" si="38"/>
        <v>253</v>
      </c>
      <c r="BM44" s="76">
        <f t="shared" si="39"/>
        <v>91.66666667</v>
      </c>
      <c r="BN44" s="92">
        <v>22.0</v>
      </c>
      <c r="BO44" s="92">
        <v>2.0</v>
      </c>
      <c r="BP44" s="92">
        <v>8.0</v>
      </c>
      <c r="BQ44" s="84">
        <f t="shared" ref="BQ44:BS44" si="549">BI44+BN44</f>
        <v>145</v>
      </c>
      <c r="BR44" s="84">
        <f t="shared" si="549"/>
        <v>22</v>
      </c>
      <c r="BS44" s="84">
        <f t="shared" si="549"/>
        <v>118</v>
      </c>
      <c r="BT44" s="77">
        <f t="shared" si="41"/>
        <v>285</v>
      </c>
      <c r="BU44" s="84">
        <f t="shared" si="68"/>
        <v>91.93548387</v>
      </c>
      <c r="BV44" s="92">
        <v>37.0</v>
      </c>
      <c r="BW44" s="92">
        <v>2.0</v>
      </c>
      <c r="BX44" s="92">
        <v>8.0</v>
      </c>
      <c r="BY44" s="84">
        <f t="shared" ref="BY44:CA44" si="550">BQ44+BV44</f>
        <v>182</v>
      </c>
      <c r="BZ44" s="84">
        <f t="shared" si="550"/>
        <v>24</v>
      </c>
      <c r="CA44" s="84">
        <f t="shared" si="550"/>
        <v>126</v>
      </c>
      <c r="CB44" s="77">
        <f t="shared" si="43"/>
        <v>332</v>
      </c>
      <c r="CC44" s="84">
        <f t="shared" si="44"/>
        <v>92.99719888</v>
      </c>
      <c r="CD44" s="93">
        <v>3.0</v>
      </c>
      <c r="CE44" s="93">
        <v>6.0</v>
      </c>
      <c r="CF44" s="93">
        <v>14.0</v>
      </c>
      <c r="CG44" s="94">
        <v>185.0</v>
      </c>
      <c r="CH44" s="94">
        <v>30.0</v>
      </c>
      <c r="CI44" s="94">
        <v>140.0</v>
      </c>
      <c r="CJ44" s="81">
        <v>355.0</v>
      </c>
      <c r="CK44" s="80">
        <v>91.0</v>
      </c>
      <c r="CL44" s="81">
        <v>24.0</v>
      </c>
      <c r="CM44" s="81">
        <v>6.0</v>
      </c>
      <c r="CN44" s="81">
        <v>11.0</v>
      </c>
      <c r="CO44" s="81">
        <f t="shared" ref="CO44:CQ44" si="551">CG44+CL44</f>
        <v>209</v>
      </c>
      <c r="CP44" s="81">
        <f t="shared" si="551"/>
        <v>36</v>
      </c>
      <c r="CQ44" s="81">
        <f t="shared" si="551"/>
        <v>151</v>
      </c>
      <c r="CR44" s="84">
        <f t="shared" si="46"/>
        <v>396</v>
      </c>
      <c r="CS44" s="76">
        <f t="shared" si="47"/>
        <v>92.30769231</v>
      </c>
      <c r="CT44" s="92">
        <v>18.0</v>
      </c>
      <c r="CU44" s="92">
        <v>3.0</v>
      </c>
      <c r="CV44" s="92">
        <v>6.0</v>
      </c>
      <c r="CW44" s="81">
        <f t="shared" ref="CW44:CY44" si="552">CO44+CT44</f>
        <v>227</v>
      </c>
      <c r="CX44" s="81">
        <f t="shared" si="552"/>
        <v>39</v>
      </c>
      <c r="CY44" s="81">
        <f t="shared" si="552"/>
        <v>157</v>
      </c>
      <c r="CZ44" s="84">
        <f t="shared" si="49"/>
        <v>423</v>
      </c>
      <c r="DA44" s="76">
        <f t="shared" si="50"/>
        <v>92.76315789</v>
      </c>
      <c r="DB44" s="95">
        <v>11.0</v>
      </c>
      <c r="DC44" s="95">
        <v>5.0</v>
      </c>
      <c r="DD44" s="95">
        <v>9.0</v>
      </c>
      <c r="DE44" s="96">
        <f t="shared" ref="DE44:DG44" si="553">CW44+DB44</f>
        <v>238</v>
      </c>
      <c r="DF44" s="96">
        <f t="shared" si="553"/>
        <v>44</v>
      </c>
      <c r="DG44" s="96">
        <f t="shared" si="553"/>
        <v>166</v>
      </c>
      <c r="DH44" s="97">
        <f t="shared" si="52"/>
        <v>448</v>
      </c>
      <c r="DI44" s="76">
        <f t="shared" si="53"/>
        <v>92.37113402</v>
      </c>
      <c r="DJ44" s="99">
        <v>16.0</v>
      </c>
      <c r="DK44" s="95">
        <v>5.0</v>
      </c>
      <c r="DL44" s="82">
        <v>13.0</v>
      </c>
      <c r="DM44" s="81">
        <f t="shared" ref="DM44:DO44" si="554">DE44+DJ44</f>
        <v>254</v>
      </c>
      <c r="DN44" s="81">
        <f t="shared" si="554"/>
        <v>49</v>
      </c>
      <c r="DO44" s="81">
        <f t="shared" si="554"/>
        <v>179</v>
      </c>
      <c r="DP44" s="84">
        <f t="shared" si="55"/>
        <v>482</v>
      </c>
      <c r="DQ44" s="85">
        <f t="shared" si="56"/>
        <v>92.70072993</v>
      </c>
      <c r="DR44" s="85">
        <f t="shared" si="57"/>
        <v>228</v>
      </c>
      <c r="DS44" s="85">
        <f t="shared" si="58"/>
        <v>91.56626506</v>
      </c>
      <c r="DT44" s="85">
        <f t="shared" si="59"/>
        <v>92.16061185</v>
      </c>
    </row>
    <row r="45" ht="15.75" customHeight="1">
      <c r="A45" s="35">
        <v>40.0</v>
      </c>
      <c r="B45" s="36" t="s">
        <v>62</v>
      </c>
      <c r="C45" s="86">
        <v>10.0</v>
      </c>
      <c r="D45" s="86">
        <v>0.0</v>
      </c>
      <c r="E45" s="86">
        <v>20.0</v>
      </c>
      <c r="F45" s="86">
        <f t="shared" si="14"/>
        <v>10</v>
      </c>
      <c r="G45" s="86">
        <f t="shared" si="15"/>
        <v>20</v>
      </c>
      <c r="H45" s="86">
        <f t="shared" si="16"/>
        <v>100</v>
      </c>
      <c r="I45" s="86">
        <f t="shared" si="17"/>
        <v>100</v>
      </c>
      <c r="J45" s="86">
        <v>7.0</v>
      </c>
      <c r="K45" s="86">
        <v>1.0</v>
      </c>
      <c r="L45" s="86">
        <v>18.0</v>
      </c>
      <c r="M45" s="87">
        <f t="shared" ref="M45:N45" si="555">C45+J45</f>
        <v>17</v>
      </c>
      <c r="N45" s="87">
        <f t="shared" si="555"/>
        <v>1</v>
      </c>
      <c r="O45" s="87">
        <f t="shared" si="19"/>
        <v>38</v>
      </c>
      <c r="P45" s="87">
        <f t="shared" si="20"/>
        <v>56</v>
      </c>
      <c r="Q45" s="89">
        <f t="shared" si="21"/>
        <v>93.33333333</v>
      </c>
      <c r="R45" s="88">
        <v>15.0</v>
      </c>
      <c r="S45" s="88">
        <v>4.0</v>
      </c>
      <c r="T45" s="88">
        <v>14.0</v>
      </c>
      <c r="U45" s="88">
        <f t="shared" ref="U45:W45" si="556">M45+R45</f>
        <v>32</v>
      </c>
      <c r="V45" s="88">
        <f t="shared" si="556"/>
        <v>5</v>
      </c>
      <c r="W45" s="88">
        <f t="shared" si="556"/>
        <v>52</v>
      </c>
      <c r="X45" s="88">
        <f t="shared" si="23"/>
        <v>89</v>
      </c>
      <c r="Y45" s="89">
        <f t="shared" si="24"/>
        <v>94.68085106</v>
      </c>
      <c r="Z45" s="90">
        <v>34.0</v>
      </c>
      <c r="AA45" s="90">
        <v>2.0</v>
      </c>
      <c r="AB45" s="90">
        <v>10.0</v>
      </c>
      <c r="AC45" s="88">
        <f t="shared" ref="AC45:AE45" si="557">U45+Z45</f>
        <v>66</v>
      </c>
      <c r="AD45" s="88">
        <f t="shared" si="557"/>
        <v>7</v>
      </c>
      <c r="AE45" s="88">
        <f t="shared" si="557"/>
        <v>62</v>
      </c>
      <c r="AF45" s="88">
        <f t="shared" si="26"/>
        <v>135</v>
      </c>
      <c r="AG45" s="89">
        <f t="shared" si="27"/>
        <v>96.42857143</v>
      </c>
      <c r="AH45" s="90">
        <v>16.0</v>
      </c>
      <c r="AI45" s="90">
        <v>5.0</v>
      </c>
      <c r="AJ45" s="90">
        <v>13.0</v>
      </c>
      <c r="AK45" s="88">
        <f t="shared" ref="AK45:AM45" si="558">AC45+AH45</f>
        <v>82</v>
      </c>
      <c r="AL45" s="88">
        <f t="shared" si="558"/>
        <v>12</v>
      </c>
      <c r="AM45" s="88">
        <f t="shared" si="558"/>
        <v>75</v>
      </c>
      <c r="AN45" s="88">
        <f t="shared" si="29"/>
        <v>169</v>
      </c>
      <c r="AO45" s="89">
        <f t="shared" si="30"/>
        <v>94.94382022</v>
      </c>
      <c r="AP45" s="91">
        <v>6.0</v>
      </c>
      <c r="AQ45" s="91">
        <v>1.0</v>
      </c>
      <c r="AR45" s="91">
        <v>8.0</v>
      </c>
      <c r="AS45" s="89">
        <f t="shared" ref="AS45:AU45" si="559">AK45+AP45</f>
        <v>88</v>
      </c>
      <c r="AT45" s="89">
        <f t="shared" si="559"/>
        <v>13</v>
      </c>
      <c r="AU45" s="89">
        <f t="shared" si="559"/>
        <v>83</v>
      </c>
      <c r="AV45" s="75">
        <f t="shared" si="32"/>
        <v>184</v>
      </c>
      <c r="AW45" s="73">
        <f t="shared" si="33"/>
        <v>94.35897436</v>
      </c>
      <c r="AX45" s="91">
        <v>17.0</v>
      </c>
      <c r="AY45" s="91">
        <v>3.0</v>
      </c>
      <c r="AZ45" s="91">
        <v>18.0</v>
      </c>
      <c r="BA45" s="89">
        <f t="shared" ref="BA45:BC45" si="560">AS45+AX45</f>
        <v>105</v>
      </c>
      <c r="BB45" s="73">
        <f t="shared" si="560"/>
        <v>16</v>
      </c>
      <c r="BC45" s="73">
        <f t="shared" si="560"/>
        <v>101</v>
      </c>
      <c r="BD45" s="75">
        <f t="shared" si="35"/>
        <v>222</v>
      </c>
      <c r="BE45" s="73">
        <f t="shared" si="36"/>
        <v>94.87179487</v>
      </c>
      <c r="BF45" s="77">
        <v>18.0</v>
      </c>
      <c r="BG45" s="77">
        <v>5.0</v>
      </c>
      <c r="BH45" s="77">
        <v>15.0</v>
      </c>
      <c r="BI45" s="77">
        <f t="shared" ref="BI45:BK45" si="561">BA45+BF45</f>
        <v>123</v>
      </c>
      <c r="BJ45" s="77">
        <f t="shared" si="561"/>
        <v>21</v>
      </c>
      <c r="BK45" s="77">
        <f t="shared" si="561"/>
        <v>116</v>
      </c>
      <c r="BL45" s="77">
        <f t="shared" si="38"/>
        <v>260</v>
      </c>
      <c r="BM45" s="76">
        <f t="shared" si="39"/>
        <v>94.20289855</v>
      </c>
      <c r="BN45" s="92">
        <v>20.0</v>
      </c>
      <c r="BO45" s="92">
        <v>2.0</v>
      </c>
      <c r="BP45" s="92">
        <v>7.0</v>
      </c>
      <c r="BQ45" s="84">
        <f t="shared" ref="BQ45:BS45" si="562">BI45+BN45</f>
        <v>143</v>
      </c>
      <c r="BR45" s="84">
        <f t="shared" si="562"/>
        <v>23</v>
      </c>
      <c r="BS45" s="84">
        <f t="shared" si="562"/>
        <v>123</v>
      </c>
      <c r="BT45" s="77">
        <f t="shared" si="41"/>
        <v>289</v>
      </c>
      <c r="BU45" s="84">
        <f t="shared" si="68"/>
        <v>93.22580645</v>
      </c>
      <c r="BV45" s="92">
        <v>26.0</v>
      </c>
      <c r="BW45" s="92">
        <v>2.0</v>
      </c>
      <c r="BX45" s="92">
        <v>6.0</v>
      </c>
      <c r="BY45" s="84">
        <f t="shared" ref="BY45:CA45" si="563">BQ45+BV45</f>
        <v>169</v>
      </c>
      <c r="BZ45" s="84">
        <f t="shared" si="563"/>
        <v>25</v>
      </c>
      <c r="CA45" s="84">
        <f t="shared" si="563"/>
        <v>129</v>
      </c>
      <c r="CB45" s="77">
        <f t="shared" si="43"/>
        <v>323</v>
      </c>
      <c r="CC45" s="84">
        <f t="shared" si="44"/>
        <v>90.47619048</v>
      </c>
      <c r="CD45" s="93">
        <v>7.0</v>
      </c>
      <c r="CE45" s="93">
        <v>6.0</v>
      </c>
      <c r="CF45" s="93">
        <v>14.0</v>
      </c>
      <c r="CG45" s="94">
        <v>176.0</v>
      </c>
      <c r="CH45" s="94">
        <v>31.0</v>
      </c>
      <c r="CI45" s="94">
        <v>143.0</v>
      </c>
      <c r="CJ45" s="81">
        <v>350.0</v>
      </c>
      <c r="CK45" s="80">
        <v>90.0</v>
      </c>
      <c r="CL45" s="81">
        <v>24.0</v>
      </c>
      <c r="CM45" s="81">
        <v>5.0</v>
      </c>
      <c r="CN45" s="81">
        <v>11.0</v>
      </c>
      <c r="CO45" s="81">
        <f t="shared" ref="CO45:CQ45" si="564">CG45+CL45</f>
        <v>200</v>
      </c>
      <c r="CP45" s="81">
        <f t="shared" si="564"/>
        <v>36</v>
      </c>
      <c r="CQ45" s="81">
        <f t="shared" si="564"/>
        <v>154</v>
      </c>
      <c r="CR45" s="84">
        <f t="shared" si="46"/>
        <v>390</v>
      </c>
      <c r="CS45" s="76">
        <f t="shared" si="47"/>
        <v>90.90909091</v>
      </c>
      <c r="CT45" s="92">
        <v>18.0</v>
      </c>
      <c r="CU45" s="92">
        <v>3.0</v>
      </c>
      <c r="CV45" s="92">
        <v>3.0</v>
      </c>
      <c r="CW45" s="81">
        <f t="shared" ref="CW45:CY45" si="565">CO45+CT45</f>
        <v>218</v>
      </c>
      <c r="CX45" s="81">
        <f t="shared" si="565"/>
        <v>39</v>
      </c>
      <c r="CY45" s="81">
        <f t="shared" si="565"/>
        <v>157</v>
      </c>
      <c r="CZ45" s="84">
        <f t="shared" si="49"/>
        <v>414</v>
      </c>
      <c r="DA45" s="76">
        <f t="shared" si="50"/>
        <v>90.78947368</v>
      </c>
      <c r="DB45" s="99">
        <v>11.0</v>
      </c>
      <c r="DC45" s="95">
        <v>4.0</v>
      </c>
      <c r="DD45" s="95">
        <v>9.0</v>
      </c>
      <c r="DE45" s="96">
        <f t="shared" ref="DE45:DG45" si="566">CW45+DB45</f>
        <v>229</v>
      </c>
      <c r="DF45" s="96">
        <f t="shared" si="566"/>
        <v>43</v>
      </c>
      <c r="DG45" s="96">
        <f t="shared" si="566"/>
        <v>166</v>
      </c>
      <c r="DH45" s="97">
        <f t="shared" si="52"/>
        <v>438</v>
      </c>
      <c r="DI45" s="76">
        <f t="shared" si="53"/>
        <v>90.30927835</v>
      </c>
      <c r="DJ45" s="100">
        <v>18.0</v>
      </c>
      <c r="DK45" s="95">
        <v>7.0</v>
      </c>
      <c r="DL45" s="82">
        <v>13.0</v>
      </c>
      <c r="DM45" s="81">
        <f t="shared" ref="DM45:DO45" si="567">DE45+DJ45</f>
        <v>247</v>
      </c>
      <c r="DN45" s="81">
        <f t="shared" si="567"/>
        <v>50</v>
      </c>
      <c r="DO45" s="81">
        <f t="shared" si="567"/>
        <v>179</v>
      </c>
      <c r="DP45" s="84">
        <f t="shared" si="55"/>
        <v>476</v>
      </c>
      <c r="DQ45" s="85">
        <f t="shared" si="56"/>
        <v>90.1459854</v>
      </c>
      <c r="DR45" s="85">
        <f t="shared" si="57"/>
        <v>229</v>
      </c>
      <c r="DS45" s="85">
        <f t="shared" si="58"/>
        <v>91.96787149</v>
      </c>
      <c r="DT45" s="85">
        <f t="shared" si="59"/>
        <v>91.01338432</v>
      </c>
    </row>
    <row r="46" ht="15.75" customHeight="1"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T46" s="23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101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K46" s="102"/>
      <c r="DL46" s="47"/>
      <c r="DM46" s="47"/>
      <c r="DN46" s="47"/>
      <c r="DO46" s="47"/>
      <c r="DP46" s="47"/>
      <c r="DQ46" s="47"/>
      <c r="DR46" s="47"/>
      <c r="DS46" s="47"/>
      <c r="DT46" s="47"/>
    </row>
    <row r="47" ht="15.75" customHeight="1"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101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</row>
    <row r="48" ht="15.75" customHeight="1"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101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</row>
    <row r="49" ht="15.75" customHeight="1"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101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</row>
    <row r="50" ht="15.75" customHeight="1"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</row>
    <row r="51" ht="15.75" customHeight="1"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</row>
    <row r="52" ht="15.75" customHeight="1"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</row>
    <row r="53" ht="15.75" customHeight="1"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</row>
    <row r="54" ht="15.75" customHeight="1"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</row>
    <row r="55" ht="15.75" customHeight="1"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</row>
    <row r="56" ht="15.75" customHeight="1"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</row>
    <row r="57" ht="15.75" customHeight="1"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</row>
    <row r="58" ht="15.75" customHeight="1"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</row>
    <row r="59" ht="15.75" customHeight="1"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</row>
    <row r="60" ht="15.75" customHeight="1"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</row>
    <row r="61" ht="15.75" customHeight="1"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</row>
    <row r="62" ht="15.75" customHeight="1"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</row>
    <row r="63" ht="15.75" customHeight="1"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</row>
    <row r="64" ht="15.75" customHeight="1"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</row>
    <row r="65" ht="15.75" customHeight="1"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</row>
    <row r="66" ht="15.75" customHeight="1"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</row>
    <row r="67" ht="15.75" customHeight="1"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47"/>
      <c r="DF67" s="47"/>
      <c r="DG67" s="47"/>
      <c r="DH67" s="47"/>
      <c r="DI67" s="47"/>
      <c r="DJ67" s="47"/>
      <c r="DK67" s="47"/>
      <c r="DL67" s="47"/>
      <c r="DM67" s="47"/>
      <c r="DN67" s="47"/>
      <c r="DO67" s="47"/>
      <c r="DP67" s="47"/>
      <c r="DQ67" s="47"/>
      <c r="DR67" s="47"/>
      <c r="DS67" s="47"/>
      <c r="DT67" s="47"/>
    </row>
    <row r="68" ht="15.75" customHeight="1"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</row>
    <row r="69" ht="15.75" customHeight="1"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</row>
    <row r="70" ht="15.75" customHeight="1"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</row>
    <row r="71" ht="15.75" customHeight="1"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</row>
    <row r="72" ht="15.75" customHeight="1"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</row>
    <row r="73" ht="15.75" customHeight="1"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</row>
    <row r="74" ht="15.75" customHeight="1"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</row>
    <row r="75" ht="15.75" customHeight="1"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</row>
    <row r="76" ht="15.75" customHeight="1"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</row>
    <row r="77" ht="15.75" customHeight="1"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</row>
    <row r="78" ht="15.75" customHeight="1"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47"/>
      <c r="DS78" s="47"/>
      <c r="DT78" s="47"/>
    </row>
    <row r="79" ht="15.75" customHeight="1"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47"/>
      <c r="DP79" s="47"/>
      <c r="DQ79" s="47"/>
      <c r="DR79" s="47"/>
      <c r="DS79" s="47"/>
      <c r="DT79" s="47"/>
    </row>
    <row r="80" ht="15.75" customHeight="1"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</row>
    <row r="81" ht="15.75" customHeight="1"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</row>
    <row r="82" ht="15.75" customHeight="1"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7"/>
      <c r="DP82" s="47"/>
      <c r="DQ82" s="47"/>
      <c r="DR82" s="47"/>
      <c r="DS82" s="47"/>
      <c r="DT82" s="47"/>
    </row>
    <row r="83" ht="15.75" customHeight="1"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/>
      <c r="DL83" s="47"/>
      <c r="DM83" s="47"/>
      <c r="DN83" s="47"/>
      <c r="DO83" s="47"/>
      <c r="DP83" s="47"/>
      <c r="DQ83" s="47"/>
      <c r="DR83" s="47"/>
      <c r="DS83" s="47"/>
      <c r="DT83" s="47"/>
    </row>
    <row r="84" ht="15.75" customHeight="1"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47"/>
      <c r="DC84" s="47"/>
      <c r="DD84" s="47"/>
      <c r="DE84" s="47"/>
      <c r="DF84" s="47"/>
      <c r="DG84" s="47"/>
      <c r="DH84" s="47"/>
      <c r="DI84" s="47"/>
      <c r="DJ84" s="47"/>
      <c r="DK84" s="47"/>
      <c r="DL84" s="47"/>
      <c r="DM84" s="47"/>
      <c r="DN84" s="47"/>
      <c r="DO84" s="47"/>
      <c r="DP84" s="47"/>
      <c r="DQ84" s="47"/>
      <c r="DR84" s="47"/>
      <c r="DS84" s="47"/>
      <c r="DT84" s="47"/>
    </row>
    <row r="85" ht="15.75" customHeight="1"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47"/>
      <c r="DP85" s="47"/>
      <c r="DQ85" s="47"/>
      <c r="DR85" s="47"/>
      <c r="DS85" s="47"/>
      <c r="DT85" s="47"/>
    </row>
    <row r="86" ht="15.75" customHeight="1"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  <c r="DB86" s="47"/>
      <c r="DC86" s="47"/>
      <c r="DD86" s="47"/>
      <c r="DE86" s="47"/>
      <c r="DF86" s="47"/>
      <c r="DG86" s="47"/>
      <c r="DH86" s="47"/>
      <c r="DI86" s="47"/>
      <c r="DJ86" s="47"/>
      <c r="DK86" s="47"/>
      <c r="DL86" s="47"/>
      <c r="DM86" s="47"/>
      <c r="DN86" s="47"/>
      <c r="DO86" s="47"/>
      <c r="DP86" s="47"/>
      <c r="DQ86" s="47"/>
      <c r="DR86" s="47"/>
      <c r="DS86" s="47"/>
      <c r="DT86" s="47"/>
    </row>
    <row r="87" ht="15.75" customHeight="1"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47"/>
      <c r="DP87" s="47"/>
      <c r="DQ87" s="47"/>
      <c r="DR87" s="47"/>
      <c r="DS87" s="47"/>
      <c r="DT87" s="47"/>
    </row>
    <row r="88" ht="15.75" customHeight="1"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47"/>
      <c r="DC88" s="47"/>
      <c r="DD88" s="47"/>
      <c r="DE88" s="47"/>
      <c r="DF88" s="47"/>
      <c r="DG88" s="47"/>
      <c r="DH88" s="47"/>
      <c r="DI88" s="47"/>
      <c r="DJ88" s="47"/>
      <c r="DK88" s="47"/>
      <c r="DL88" s="47"/>
      <c r="DM88" s="47"/>
      <c r="DN88" s="47"/>
      <c r="DO88" s="47"/>
      <c r="DP88" s="47"/>
      <c r="DQ88" s="47"/>
      <c r="DR88" s="47"/>
      <c r="DS88" s="47"/>
      <c r="DT88" s="47"/>
    </row>
    <row r="89" ht="15.75" customHeight="1"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</row>
    <row r="90" ht="15.75" customHeight="1"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</row>
    <row r="91" ht="15.75" customHeight="1"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</row>
    <row r="92" ht="15.75" customHeight="1"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</row>
    <row r="93" ht="15.75" customHeight="1"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  <c r="DB93" s="47"/>
      <c r="DC93" s="47"/>
      <c r="DD93" s="47"/>
      <c r="DE93" s="47"/>
      <c r="DF93" s="47"/>
      <c r="DG93" s="47"/>
      <c r="DH93" s="47"/>
      <c r="DI93" s="47"/>
      <c r="DJ93" s="47"/>
      <c r="DK93" s="47"/>
      <c r="DL93" s="47"/>
      <c r="DM93" s="47"/>
      <c r="DN93" s="47"/>
      <c r="DO93" s="47"/>
      <c r="DP93" s="47"/>
      <c r="DQ93" s="47"/>
      <c r="DR93" s="47"/>
      <c r="DS93" s="47"/>
      <c r="DT93" s="47"/>
    </row>
    <row r="94" ht="15.75" customHeight="1"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  <c r="DB94" s="47"/>
      <c r="DC94" s="47"/>
      <c r="DD94" s="47"/>
      <c r="DE94" s="47"/>
      <c r="DF94" s="47"/>
      <c r="DG94" s="47"/>
      <c r="DH94" s="47"/>
      <c r="DI94" s="47"/>
      <c r="DJ94" s="47"/>
      <c r="DK94" s="47"/>
      <c r="DL94" s="47"/>
      <c r="DM94" s="47"/>
      <c r="DN94" s="47"/>
      <c r="DO94" s="47"/>
      <c r="DP94" s="47"/>
      <c r="DQ94" s="47"/>
      <c r="DR94" s="47"/>
      <c r="DS94" s="47"/>
      <c r="DT94" s="47"/>
    </row>
    <row r="95" ht="15.75" customHeight="1"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  <c r="DB95" s="47"/>
      <c r="DC95" s="47"/>
      <c r="DD95" s="47"/>
      <c r="DE95" s="47"/>
      <c r="DF95" s="47"/>
      <c r="DG95" s="47"/>
      <c r="DH95" s="47"/>
      <c r="DI95" s="47"/>
      <c r="DJ95" s="47"/>
      <c r="DK95" s="47"/>
      <c r="DL95" s="47"/>
      <c r="DM95" s="47"/>
      <c r="DN95" s="47"/>
      <c r="DO95" s="47"/>
      <c r="DP95" s="47"/>
      <c r="DQ95" s="47"/>
      <c r="DR95" s="47"/>
      <c r="DS95" s="47"/>
      <c r="DT95" s="47"/>
    </row>
    <row r="96" ht="15.75" customHeight="1"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  <c r="DB96" s="47"/>
      <c r="DC96" s="47"/>
      <c r="DD96" s="47"/>
      <c r="DE96" s="47"/>
      <c r="DF96" s="47"/>
      <c r="DG96" s="47"/>
      <c r="DH96" s="47"/>
      <c r="DI96" s="47"/>
      <c r="DJ96" s="47"/>
      <c r="DK96" s="47"/>
      <c r="DL96" s="47"/>
      <c r="DM96" s="47"/>
      <c r="DN96" s="47"/>
      <c r="DO96" s="47"/>
      <c r="DP96" s="47"/>
      <c r="DQ96" s="47"/>
      <c r="DR96" s="47"/>
      <c r="DS96" s="47"/>
      <c r="DT96" s="47"/>
    </row>
    <row r="97" ht="15.75" customHeight="1"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7"/>
      <c r="DB97" s="47"/>
      <c r="DC97" s="47"/>
      <c r="DD97" s="47"/>
      <c r="DE97" s="47"/>
      <c r="DF97" s="47"/>
      <c r="DG97" s="47"/>
      <c r="DH97" s="47"/>
      <c r="DI97" s="47"/>
      <c r="DJ97" s="47"/>
      <c r="DK97" s="47"/>
      <c r="DL97" s="47"/>
      <c r="DM97" s="47"/>
      <c r="DN97" s="47"/>
      <c r="DO97" s="47"/>
      <c r="DP97" s="47"/>
      <c r="DQ97" s="47"/>
      <c r="DR97" s="47"/>
      <c r="DS97" s="47"/>
      <c r="DT97" s="47"/>
    </row>
    <row r="98" ht="15.75" customHeight="1"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</row>
    <row r="99" ht="15.75" customHeight="1"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47"/>
      <c r="DE99" s="47"/>
      <c r="DF99" s="47"/>
      <c r="DG99" s="47"/>
      <c r="DH99" s="47"/>
      <c r="DI99" s="47"/>
      <c r="DJ99" s="47"/>
      <c r="DK99" s="47"/>
      <c r="DL99" s="47"/>
      <c r="DM99" s="47"/>
      <c r="DN99" s="47"/>
      <c r="DO99" s="47"/>
      <c r="DP99" s="47"/>
      <c r="DQ99" s="47"/>
      <c r="DR99" s="47"/>
      <c r="DS99" s="47"/>
      <c r="DT99" s="47"/>
    </row>
    <row r="100" ht="15.75" customHeight="1"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  <c r="DB100" s="47"/>
      <c r="DC100" s="47"/>
      <c r="DD100" s="47"/>
      <c r="DE100" s="47"/>
      <c r="DF100" s="47"/>
      <c r="DG100" s="47"/>
      <c r="DH100" s="47"/>
      <c r="DI100" s="47"/>
      <c r="DJ100" s="47"/>
      <c r="DK100" s="47"/>
      <c r="DL100" s="47"/>
      <c r="DM100" s="47"/>
      <c r="DN100" s="47"/>
      <c r="DO100" s="47"/>
      <c r="DP100" s="47"/>
      <c r="DQ100" s="47"/>
      <c r="DR100" s="47"/>
      <c r="DS100" s="47"/>
      <c r="DT100" s="47"/>
    </row>
    <row r="101" ht="15.75" customHeight="1"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</row>
    <row r="102" ht="15.75" customHeight="1"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</row>
    <row r="103" ht="15.75" customHeight="1"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  <c r="DB103" s="47"/>
      <c r="DC103" s="47"/>
      <c r="DD103" s="47"/>
      <c r="DE103" s="47"/>
      <c r="DF103" s="47"/>
      <c r="DG103" s="47"/>
      <c r="DH103" s="47"/>
      <c r="DI103" s="47"/>
      <c r="DJ103" s="47"/>
      <c r="DK103" s="47"/>
      <c r="DL103" s="47"/>
      <c r="DM103" s="47"/>
      <c r="DN103" s="47"/>
      <c r="DO103" s="47"/>
      <c r="DP103" s="47"/>
      <c r="DQ103" s="47"/>
      <c r="DR103" s="47"/>
      <c r="DS103" s="47"/>
      <c r="DT103" s="47"/>
    </row>
    <row r="104" ht="15.75" customHeight="1"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  <c r="DB104" s="47"/>
      <c r="DC104" s="47"/>
      <c r="DD104" s="47"/>
      <c r="DE104" s="47"/>
      <c r="DF104" s="47"/>
      <c r="DG104" s="47"/>
      <c r="DH104" s="47"/>
      <c r="DI104" s="47"/>
      <c r="DJ104" s="47"/>
      <c r="DK104" s="47"/>
      <c r="DL104" s="47"/>
      <c r="DM104" s="47"/>
      <c r="DN104" s="47"/>
      <c r="DO104" s="47"/>
      <c r="DP104" s="47"/>
      <c r="DQ104" s="47"/>
      <c r="DR104" s="47"/>
      <c r="DS104" s="47"/>
      <c r="DT104" s="47"/>
    </row>
    <row r="105" ht="15.75" customHeight="1"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  <c r="DB105" s="47"/>
      <c r="DC105" s="47"/>
      <c r="DD105" s="47"/>
      <c r="DE105" s="47"/>
      <c r="DF105" s="47"/>
      <c r="DG105" s="47"/>
      <c r="DH105" s="47"/>
      <c r="DI105" s="47"/>
      <c r="DJ105" s="47"/>
      <c r="DK105" s="47"/>
      <c r="DL105" s="47"/>
      <c r="DM105" s="47"/>
      <c r="DN105" s="47"/>
      <c r="DO105" s="47"/>
      <c r="DP105" s="47"/>
      <c r="DQ105" s="47"/>
      <c r="DR105" s="47"/>
      <c r="DS105" s="47"/>
      <c r="DT105" s="47"/>
    </row>
    <row r="106" ht="15.75" customHeight="1"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  <c r="DA106" s="47"/>
      <c r="DB106" s="47"/>
      <c r="DC106" s="47"/>
      <c r="DD106" s="47"/>
      <c r="DE106" s="47"/>
      <c r="DF106" s="47"/>
      <c r="DG106" s="47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/>
      <c r="DT106" s="47"/>
    </row>
    <row r="107" ht="15.75" customHeight="1"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/>
      <c r="CR107" s="47"/>
      <c r="CS107" s="47"/>
      <c r="CT107" s="47"/>
      <c r="CU107" s="47"/>
      <c r="CV107" s="47"/>
      <c r="CW107" s="47"/>
      <c r="CX107" s="47"/>
      <c r="CY107" s="47"/>
      <c r="CZ107" s="47"/>
      <c r="DA107" s="47"/>
      <c r="DB107" s="47"/>
      <c r="DC107" s="47"/>
      <c r="DD107" s="47"/>
      <c r="DE107" s="47"/>
      <c r="DF107" s="47"/>
      <c r="DG107" s="47"/>
      <c r="DH107" s="47"/>
      <c r="DI107" s="47"/>
      <c r="DJ107" s="47"/>
      <c r="DK107" s="47"/>
      <c r="DL107" s="47"/>
      <c r="DM107" s="47"/>
      <c r="DN107" s="47"/>
      <c r="DO107" s="47"/>
      <c r="DP107" s="47"/>
      <c r="DQ107" s="47"/>
      <c r="DR107" s="47"/>
      <c r="DS107" s="47"/>
      <c r="DT107" s="47"/>
    </row>
    <row r="108" ht="15.75" customHeight="1"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7"/>
      <c r="CQ108" s="47"/>
      <c r="CR108" s="47"/>
      <c r="CS108" s="47"/>
      <c r="CT108" s="47"/>
      <c r="CU108" s="47"/>
      <c r="CV108" s="47"/>
      <c r="CW108" s="47"/>
      <c r="CX108" s="47"/>
      <c r="CY108" s="47"/>
      <c r="CZ108" s="47"/>
      <c r="DA108" s="47"/>
      <c r="DB108" s="47"/>
      <c r="DC108" s="47"/>
      <c r="DD108" s="47"/>
      <c r="DE108" s="47"/>
      <c r="DF108" s="47"/>
      <c r="DG108" s="47"/>
      <c r="DH108" s="47"/>
      <c r="DI108" s="47"/>
      <c r="DJ108" s="47"/>
      <c r="DK108" s="47"/>
      <c r="DL108" s="47"/>
      <c r="DM108" s="47"/>
      <c r="DN108" s="47"/>
      <c r="DO108" s="47"/>
      <c r="DP108" s="47"/>
      <c r="DQ108" s="47"/>
      <c r="DR108" s="47"/>
      <c r="DS108" s="47"/>
      <c r="DT108" s="47"/>
    </row>
    <row r="109" ht="15.75" customHeight="1"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7"/>
      <c r="CV109" s="47"/>
      <c r="CW109" s="47"/>
      <c r="CX109" s="47"/>
      <c r="CY109" s="47"/>
      <c r="CZ109" s="47"/>
      <c r="DA109" s="47"/>
      <c r="DB109" s="47"/>
      <c r="DC109" s="47"/>
      <c r="DD109" s="47"/>
      <c r="DE109" s="47"/>
      <c r="DF109" s="47"/>
      <c r="DG109" s="47"/>
      <c r="DH109" s="47"/>
      <c r="DI109" s="47"/>
      <c r="DJ109" s="47"/>
      <c r="DK109" s="47"/>
      <c r="DL109" s="47"/>
      <c r="DM109" s="47"/>
      <c r="DN109" s="47"/>
      <c r="DO109" s="47"/>
      <c r="DP109" s="47"/>
      <c r="DQ109" s="47"/>
      <c r="DR109" s="47"/>
      <c r="DS109" s="47"/>
      <c r="DT109" s="47"/>
    </row>
    <row r="110" ht="15.75" customHeight="1"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47"/>
      <c r="CQ110" s="47"/>
      <c r="CR110" s="47"/>
      <c r="CS110" s="47"/>
      <c r="CT110" s="47"/>
      <c r="CU110" s="47"/>
      <c r="CV110" s="47"/>
      <c r="CW110" s="47"/>
      <c r="CX110" s="47"/>
      <c r="CY110" s="47"/>
      <c r="CZ110" s="47"/>
      <c r="DA110" s="47"/>
      <c r="DB110" s="47"/>
      <c r="DC110" s="47"/>
      <c r="DD110" s="47"/>
      <c r="DE110" s="47"/>
      <c r="DF110" s="47"/>
      <c r="DG110" s="47"/>
      <c r="DH110" s="47"/>
      <c r="DI110" s="47"/>
      <c r="DJ110" s="47"/>
      <c r="DK110" s="47"/>
      <c r="DL110" s="47"/>
      <c r="DM110" s="47"/>
      <c r="DN110" s="47"/>
      <c r="DO110" s="47"/>
      <c r="DP110" s="47"/>
      <c r="DQ110" s="47"/>
      <c r="DR110" s="47"/>
      <c r="DS110" s="47"/>
      <c r="DT110" s="47"/>
    </row>
    <row r="111" ht="15.75" customHeight="1"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7"/>
      <c r="CJ111" s="47"/>
      <c r="CK111" s="47"/>
      <c r="CL111" s="47"/>
      <c r="CM111" s="47"/>
      <c r="CN111" s="47"/>
      <c r="CO111" s="47"/>
      <c r="CP111" s="47"/>
      <c r="CQ111" s="47"/>
      <c r="CR111" s="47"/>
      <c r="CS111" s="47"/>
      <c r="CT111" s="47"/>
      <c r="CU111" s="47"/>
      <c r="CV111" s="47"/>
      <c r="CW111" s="47"/>
      <c r="CX111" s="47"/>
      <c r="CY111" s="47"/>
      <c r="CZ111" s="47"/>
      <c r="DA111" s="47"/>
      <c r="DB111" s="47"/>
      <c r="DC111" s="47"/>
      <c r="DD111" s="47"/>
      <c r="DE111" s="47"/>
      <c r="DF111" s="47"/>
      <c r="DG111" s="47"/>
      <c r="DH111" s="47"/>
      <c r="DI111" s="47"/>
      <c r="DJ111" s="47"/>
      <c r="DK111" s="47"/>
      <c r="DL111" s="47"/>
      <c r="DM111" s="47"/>
      <c r="DN111" s="47"/>
      <c r="DO111" s="47"/>
      <c r="DP111" s="47"/>
      <c r="DQ111" s="47"/>
      <c r="DR111" s="47"/>
      <c r="DS111" s="47"/>
      <c r="DT111" s="47"/>
    </row>
    <row r="112" ht="15.75" customHeight="1"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7"/>
      <c r="CK112" s="47"/>
      <c r="CL112" s="47"/>
      <c r="CM112" s="47"/>
      <c r="CN112" s="47"/>
      <c r="CO112" s="47"/>
      <c r="CP112" s="47"/>
      <c r="CQ112" s="47"/>
      <c r="CR112" s="47"/>
      <c r="CS112" s="47"/>
      <c r="CT112" s="47"/>
      <c r="CU112" s="47"/>
      <c r="CV112" s="47"/>
      <c r="CW112" s="47"/>
      <c r="CX112" s="47"/>
      <c r="CY112" s="47"/>
      <c r="CZ112" s="47"/>
      <c r="DA112" s="47"/>
      <c r="DB112" s="47"/>
      <c r="DC112" s="47"/>
      <c r="DD112" s="47"/>
      <c r="DE112" s="47"/>
      <c r="DF112" s="47"/>
      <c r="DG112" s="47"/>
      <c r="DH112" s="47"/>
      <c r="DI112" s="47"/>
      <c r="DJ112" s="47"/>
      <c r="DK112" s="47"/>
      <c r="DL112" s="47"/>
      <c r="DM112" s="47"/>
      <c r="DN112" s="47"/>
      <c r="DO112" s="47"/>
      <c r="DP112" s="47"/>
      <c r="DQ112" s="47"/>
      <c r="DR112" s="47"/>
      <c r="DS112" s="47"/>
      <c r="DT112" s="47"/>
    </row>
    <row r="113" ht="15.75" customHeight="1"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  <c r="DB113" s="47"/>
      <c r="DC113" s="47"/>
      <c r="DD113" s="47"/>
      <c r="DE113" s="47"/>
      <c r="DF113" s="47"/>
      <c r="DG113" s="47"/>
      <c r="DH113" s="47"/>
      <c r="DI113" s="47"/>
      <c r="DJ113" s="47"/>
      <c r="DK113" s="47"/>
      <c r="DL113" s="47"/>
      <c r="DM113" s="47"/>
      <c r="DN113" s="47"/>
      <c r="DO113" s="47"/>
      <c r="DP113" s="47"/>
      <c r="DQ113" s="47"/>
      <c r="DR113" s="47"/>
      <c r="DS113" s="47"/>
      <c r="DT113" s="47"/>
    </row>
    <row r="114" ht="15.75" customHeight="1"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7"/>
      <c r="CV114" s="47"/>
      <c r="CW114" s="47"/>
      <c r="CX114" s="47"/>
      <c r="CY114" s="47"/>
      <c r="CZ114" s="47"/>
      <c r="DA114" s="47"/>
      <c r="DB114" s="47"/>
      <c r="DC114" s="47"/>
      <c r="DD114" s="47"/>
      <c r="DE114" s="47"/>
      <c r="DF114" s="47"/>
      <c r="DG114" s="47"/>
      <c r="DH114" s="47"/>
      <c r="DI114" s="47"/>
      <c r="DJ114" s="47"/>
      <c r="DK114" s="47"/>
      <c r="DL114" s="47"/>
      <c r="DM114" s="47"/>
      <c r="DN114" s="47"/>
      <c r="DO114" s="47"/>
      <c r="DP114" s="47"/>
      <c r="DQ114" s="47"/>
      <c r="DR114" s="47"/>
      <c r="DS114" s="47"/>
      <c r="DT114" s="47"/>
    </row>
    <row r="115" ht="15.75" customHeight="1"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  <c r="DB115" s="47"/>
      <c r="DC115" s="47"/>
      <c r="DD115" s="47"/>
      <c r="DE115" s="47"/>
      <c r="DF115" s="47"/>
      <c r="DG115" s="47"/>
      <c r="DH115" s="47"/>
      <c r="DI115" s="47"/>
      <c r="DJ115" s="47"/>
      <c r="DK115" s="47"/>
      <c r="DL115" s="47"/>
      <c r="DM115" s="47"/>
      <c r="DN115" s="47"/>
      <c r="DO115" s="47"/>
      <c r="DP115" s="47"/>
      <c r="DQ115" s="47"/>
      <c r="DR115" s="47"/>
      <c r="DS115" s="47"/>
      <c r="DT115" s="47"/>
    </row>
    <row r="116" ht="15.75" customHeight="1"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O116" s="47"/>
      <c r="CP116" s="47"/>
      <c r="CQ116" s="47"/>
      <c r="CR116" s="47"/>
      <c r="CS116" s="47"/>
      <c r="CT116" s="47"/>
      <c r="CU116" s="47"/>
      <c r="CV116" s="47"/>
      <c r="CW116" s="47"/>
      <c r="CX116" s="47"/>
      <c r="CY116" s="47"/>
      <c r="CZ116" s="47"/>
      <c r="DA116" s="47"/>
      <c r="DB116" s="47"/>
      <c r="DC116" s="47"/>
      <c r="DD116" s="47"/>
      <c r="DE116" s="47"/>
      <c r="DF116" s="47"/>
      <c r="DG116" s="47"/>
      <c r="DH116" s="47"/>
      <c r="DI116" s="47"/>
      <c r="DJ116" s="47"/>
      <c r="DK116" s="47"/>
      <c r="DL116" s="47"/>
      <c r="DM116" s="47"/>
      <c r="DN116" s="47"/>
      <c r="DO116" s="47"/>
      <c r="DP116" s="47"/>
      <c r="DQ116" s="47"/>
      <c r="DR116" s="47"/>
      <c r="DS116" s="47"/>
      <c r="DT116" s="47"/>
    </row>
    <row r="117" ht="15.75" customHeight="1"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  <c r="DB117" s="47"/>
      <c r="DC117" s="47"/>
      <c r="DD117" s="47"/>
      <c r="DE117" s="47"/>
      <c r="DF117" s="47"/>
      <c r="DG117" s="47"/>
      <c r="DH117" s="47"/>
      <c r="DI117" s="47"/>
      <c r="DJ117" s="47"/>
      <c r="DK117" s="47"/>
      <c r="DL117" s="47"/>
      <c r="DM117" s="47"/>
      <c r="DN117" s="47"/>
      <c r="DO117" s="47"/>
      <c r="DP117" s="47"/>
      <c r="DQ117" s="47"/>
      <c r="DR117" s="47"/>
      <c r="DS117" s="47"/>
      <c r="DT117" s="47"/>
    </row>
    <row r="118" ht="15.75" customHeight="1"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7"/>
      <c r="CM118" s="47"/>
      <c r="CN118" s="47"/>
      <c r="CO118" s="47"/>
      <c r="CP118" s="47"/>
      <c r="CQ118" s="47"/>
      <c r="CR118" s="47"/>
      <c r="CS118" s="47"/>
      <c r="CT118" s="47"/>
      <c r="CU118" s="47"/>
      <c r="CV118" s="47"/>
      <c r="CW118" s="47"/>
      <c r="CX118" s="47"/>
      <c r="CY118" s="47"/>
      <c r="CZ118" s="47"/>
      <c r="DA118" s="47"/>
      <c r="DB118" s="47"/>
      <c r="DC118" s="47"/>
      <c r="DD118" s="47"/>
      <c r="DE118" s="47"/>
      <c r="DF118" s="47"/>
      <c r="DG118" s="47"/>
      <c r="DH118" s="47"/>
      <c r="DI118" s="47"/>
      <c r="DJ118" s="47"/>
      <c r="DK118" s="47"/>
      <c r="DL118" s="47"/>
      <c r="DM118" s="47"/>
      <c r="DN118" s="47"/>
      <c r="DO118" s="47"/>
      <c r="DP118" s="47"/>
      <c r="DQ118" s="47"/>
      <c r="DR118" s="47"/>
      <c r="DS118" s="47"/>
      <c r="DT118" s="47"/>
    </row>
    <row r="119" ht="15.75" customHeight="1"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7"/>
      <c r="DE119" s="47"/>
      <c r="DF119" s="47"/>
      <c r="DG119" s="47"/>
      <c r="DH119" s="47"/>
      <c r="DI119" s="47"/>
      <c r="DJ119" s="47"/>
      <c r="DK119" s="47"/>
      <c r="DL119" s="47"/>
      <c r="DM119" s="47"/>
      <c r="DN119" s="47"/>
      <c r="DO119" s="47"/>
      <c r="DP119" s="47"/>
      <c r="DQ119" s="47"/>
      <c r="DR119" s="47"/>
      <c r="DS119" s="47"/>
      <c r="DT119" s="47"/>
    </row>
    <row r="120" ht="15.75" customHeight="1"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  <c r="BZ120" s="47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7"/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  <c r="DB120" s="47"/>
      <c r="DC120" s="47"/>
      <c r="DD120" s="47"/>
      <c r="DE120" s="47"/>
      <c r="DF120" s="47"/>
      <c r="DG120" s="47"/>
      <c r="DH120" s="47"/>
      <c r="DI120" s="47"/>
      <c r="DJ120" s="47"/>
      <c r="DK120" s="47"/>
      <c r="DL120" s="47"/>
      <c r="DM120" s="47"/>
      <c r="DN120" s="47"/>
      <c r="DO120" s="47"/>
      <c r="DP120" s="47"/>
      <c r="DQ120" s="47"/>
      <c r="DR120" s="47"/>
      <c r="DS120" s="47"/>
      <c r="DT120" s="47"/>
    </row>
    <row r="121" ht="15.75" customHeight="1"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7"/>
      <c r="CQ121" s="47"/>
      <c r="CR121" s="47"/>
      <c r="CS121" s="47"/>
      <c r="CT121" s="47"/>
      <c r="CU121" s="47"/>
      <c r="CV121" s="47"/>
      <c r="CW121" s="47"/>
      <c r="CX121" s="47"/>
      <c r="CY121" s="47"/>
      <c r="CZ121" s="47"/>
      <c r="DA121" s="47"/>
      <c r="DB121" s="47"/>
      <c r="DC121" s="47"/>
      <c r="DD121" s="47"/>
      <c r="DE121" s="47"/>
      <c r="DF121" s="47"/>
      <c r="DG121" s="47"/>
      <c r="DH121" s="47"/>
      <c r="DI121" s="47"/>
      <c r="DJ121" s="47"/>
      <c r="DK121" s="47"/>
      <c r="DL121" s="47"/>
      <c r="DM121" s="47"/>
      <c r="DN121" s="47"/>
      <c r="DO121" s="47"/>
      <c r="DP121" s="47"/>
      <c r="DQ121" s="47"/>
      <c r="DR121" s="47"/>
      <c r="DS121" s="47"/>
      <c r="DT121" s="47"/>
    </row>
    <row r="122" ht="15.75" customHeight="1"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7"/>
      <c r="CQ122" s="47"/>
      <c r="CR122" s="47"/>
      <c r="CS122" s="47"/>
      <c r="CT122" s="47"/>
      <c r="CU122" s="47"/>
      <c r="CV122" s="47"/>
      <c r="CW122" s="47"/>
      <c r="CX122" s="47"/>
      <c r="CY122" s="47"/>
      <c r="CZ122" s="47"/>
      <c r="DA122" s="47"/>
      <c r="DB122" s="47"/>
      <c r="DC122" s="47"/>
      <c r="DD122" s="47"/>
      <c r="DE122" s="47"/>
      <c r="DF122" s="47"/>
      <c r="DG122" s="47"/>
      <c r="DH122" s="47"/>
      <c r="DI122" s="47"/>
      <c r="DJ122" s="47"/>
      <c r="DK122" s="47"/>
      <c r="DL122" s="47"/>
      <c r="DM122" s="47"/>
      <c r="DN122" s="47"/>
      <c r="DO122" s="47"/>
      <c r="DP122" s="47"/>
      <c r="DQ122" s="47"/>
      <c r="DR122" s="47"/>
      <c r="DS122" s="47"/>
      <c r="DT122" s="47"/>
    </row>
    <row r="123" ht="15.75" customHeight="1"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7"/>
      <c r="CM123" s="47"/>
      <c r="CN123" s="47"/>
      <c r="CO123" s="47"/>
      <c r="CP123" s="47"/>
      <c r="CQ123" s="47"/>
      <c r="CR123" s="47"/>
      <c r="CS123" s="47"/>
      <c r="CT123" s="47"/>
      <c r="CU123" s="47"/>
      <c r="CV123" s="47"/>
      <c r="CW123" s="47"/>
      <c r="CX123" s="47"/>
      <c r="CY123" s="47"/>
      <c r="CZ123" s="47"/>
      <c r="DA123" s="47"/>
      <c r="DB123" s="47"/>
      <c r="DC123" s="47"/>
      <c r="DD123" s="47"/>
      <c r="DE123" s="47"/>
      <c r="DF123" s="47"/>
      <c r="DG123" s="47"/>
      <c r="DH123" s="47"/>
      <c r="DI123" s="47"/>
      <c r="DJ123" s="47"/>
      <c r="DK123" s="47"/>
      <c r="DL123" s="47"/>
      <c r="DM123" s="47"/>
      <c r="DN123" s="47"/>
      <c r="DO123" s="47"/>
      <c r="DP123" s="47"/>
      <c r="DQ123" s="47"/>
      <c r="DR123" s="47"/>
      <c r="DS123" s="47"/>
      <c r="DT123" s="47"/>
    </row>
    <row r="124" ht="15.75" customHeight="1"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  <c r="BZ124" s="47"/>
      <c r="CA124" s="47"/>
      <c r="CB124" s="47"/>
      <c r="CC124" s="47"/>
      <c r="CD124" s="47"/>
      <c r="CE124" s="47"/>
      <c r="CF124" s="47"/>
      <c r="CG124" s="47"/>
      <c r="CH124" s="47"/>
      <c r="CI124" s="47"/>
      <c r="CJ124" s="47"/>
      <c r="CK124" s="47"/>
      <c r="CL124" s="47"/>
      <c r="CM124" s="47"/>
      <c r="CN124" s="47"/>
      <c r="CO124" s="47"/>
      <c r="CP124" s="47"/>
      <c r="CQ124" s="47"/>
      <c r="CR124" s="47"/>
      <c r="CS124" s="47"/>
      <c r="CT124" s="47"/>
      <c r="CU124" s="47"/>
      <c r="CV124" s="47"/>
      <c r="CW124" s="47"/>
      <c r="CX124" s="47"/>
      <c r="CY124" s="47"/>
      <c r="CZ124" s="47"/>
      <c r="DA124" s="47"/>
      <c r="DB124" s="47"/>
      <c r="DC124" s="47"/>
      <c r="DD124" s="47"/>
      <c r="DE124" s="47"/>
      <c r="DF124" s="47"/>
      <c r="DG124" s="47"/>
      <c r="DH124" s="47"/>
      <c r="DI124" s="47"/>
      <c r="DJ124" s="47"/>
      <c r="DK124" s="47"/>
      <c r="DL124" s="47"/>
      <c r="DM124" s="47"/>
      <c r="DN124" s="47"/>
      <c r="DO124" s="47"/>
      <c r="DP124" s="47"/>
      <c r="DQ124" s="47"/>
      <c r="DR124" s="47"/>
      <c r="DS124" s="47"/>
      <c r="DT124" s="47"/>
    </row>
    <row r="125" ht="15.75" customHeight="1"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  <c r="BZ125" s="47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7"/>
      <c r="CM125" s="47"/>
      <c r="CN125" s="47"/>
      <c r="CO125" s="47"/>
      <c r="CP125" s="47"/>
      <c r="CQ125" s="47"/>
      <c r="CR125" s="47"/>
      <c r="CS125" s="47"/>
      <c r="CT125" s="47"/>
      <c r="CU125" s="47"/>
      <c r="CV125" s="47"/>
      <c r="CW125" s="47"/>
      <c r="CX125" s="47"/>
      <c r="CY125" s="47"/>
      <c r="CZ125" s="47"/>
      <c r="DA125" s="47"/>
      <c r="DB125" s="47"/>
      <c r="DC125" s="47"/>
      <c r="DD125" s="47"/>
      <c r="DE125" s="47"/>
      <c r="DF125" s="47"/>
      <c r="DG125" s="47"/>
      <c r="DH125" s="47"/>
      <c r="DI125" s="47"/>
      <c r="DJ125" s="47"/>
      <c r="DK125" s="47"/>
      <c r="DL125" s="47"/>
      <c r="DM125" s="47"/>
      <c r="DN125" s="47"/>
      <c r="DO125" s="47"/>
      <c r="DP125" s="47"/>
      <c r="DQ125" s="47"/>
      <c r="DR125" s="47"/>
      <c r="DS125" s="47"/>
      <c r="DT125" s="47"/>
    </row>
    <row r="126" ht="15.75" customHeight="1"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47"/>
      <c r="BZ126" s="47"/>
      <c r="CA126" s="47"/>
      <c r="CB126" s="47"/>
      <c r="CC126" s="47"/>
      <c r="CD126" s="47"/>
      <c r="CE126" s="47"/>
      <c r="CF126" s="47"/>
      <c r="CG126" s="47"/>
      <c r="CH126" s="47"/>
      <c r="CI126" s="47"/>
      <c r="CJ126" s="47"/>
      <c r="CK126" s="47"/>
      <c r="CL126" s="47"/>
      <c r="CM126" s="47"/>
      <c r="CN126" s="47"/>
      <c r="CO126" s="47"/>
      <c r="CP126" s="47"/>
      <c r="CQ126" s="47"/>
      <c r="CR126" s="47"/>
      <c r="CS126" s="47"/>
      <c r="CT126" s="47"/>
      <c r="CU126" s="47"/>
      <c r="CV126" s="47"/>
      <c r="CW126" s="47"/>
      <c r="CX126" s="47"/>
      <c r="CY126" s="47"/>
      <c r="CZ126" s="47"/>
      <c r="DA126" s="47"/>
      <c r="DB126" s="47"/>
      <c r="DC126" s="47"/>
      <c r="DD126" s="47"/>
      <c r="DE126" s="47"/>
      <c r="DF126" s="47"/>
      <c r="DG126" s="47"/>
      <c r="DH126" s="47"/>
      <c r="DI126" s="47"/>
      <c r="DJ126" s="47"/>
      <c r="DK126" s="47"/>
      <c r="DL126" s="47"/>
      <c r="DM126" s="47"/>
      <c r="DN126" s="47"/>
      <c r="DO126" s="47"/>
      <c r="DP126" s="47"/>
      <c r="DQ126" s="47"/>
      <c r="DR126" s="47"/>
      <c r="DS126" s="47"/>
      <c r="DT126" s="47"/>
    </row>
    <row r="127" ht="15.75" customHeight="1"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  <c r="BZ127" s="47"/>
      <c r="CA127" s="47"/>
      <c r="CB127" s="47"/>
      <c r="CC127" s="47"/>
      <c r="CD127" s="47"/>
      <c r="CE127" s="47"/>
      <c r="CF127" s="47"/>
      <c r="CG127" s="47"/>
      <c r="CH127" s="47"/>
      <c r="CI127" s="47"/>
      <c r="CJ127" s="47"/>
      <c r="CK127" s="47"/>
      <c r="CL127" s="47"/>
      <c r="CM127" s="47"/>
      <c r="CN127" s="47"/>
      <c r="CO127" s="47"/>
      <c r="CP127" s="47"/>
      <c r="CQ127" s="47"/>
      <c r="CR127" s="47"/>
      <c r="CS127" s="47"/>
      <c r="CT127" s="47"/>
      <c r="CU127" s="47"/>
      <c r="CV127" s="47"/>
      <c r="CW127" s="47"/>
      <c r="CX127" s="47"/>
      <c r="CY127" s="47"/>
      <c r="CZ127" s="47"/>
      <c r="DA127" s="47"/>
      <c r="DB127" s="47"/>
      <c r="DC127" s="47"/>
      <c r="DD127" s="47"/>
      <c r="DE127" s="47"/>
      <c r="DF127" s="47"/>
      <c r="DG127" s="47"/>
      <c r="DH127" s="47"/>
      <c r="DI127" s="47"/>
      <c r="DJ127" s="47"/>
      <c r="DK127" s="47"/>
      <c r="DL127" s="47"/>
      <c r="DM127" s="47"/>
      <c r="DN127" s="47"/>
      <c r="DO127" s="47"/>
      <c r="DP127" s="47"/>
      <c r="DQ127" s="47"/>
      <c r="DR127" s="47"/>
      <c r="DS127" s="47"/>
      <c r="DT127" s="47"/>
    </row>
    <row r="128" ht="15.75" customHeight="1"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  <c r="CP128" s="47"/>
      <c r="CQ128" s="47"/>
      <c r="CR128" s="47"/>
      <c r="CS128" s="47"/>
      <c r="CT128" s="47"/>
      <c r="CU128" s="47"/>
      <c r="CV128" s="47"/>
      <c r="CW128" s="47"/>
      <c r="CX128" s="47"/>
      <c r="CY128" s="47"/>
      <c r="CZ128" s="47"/>
      <c r="DA128" s="47"/>
      <c r="DB128" s="47"/>
      <c r="DC128" s="47"/>
      <c r="DD128" s="47"/>
      <c r="DE128" s="47"/>
      <c r="DF128" s="47"/>
      <c r="DG128" s="47"/>
      <c r="DH128" s="47"/>
      <c r="DI128" s="47"/>
      <c r="DJ128" s="47"/>
      <c r="DK128" s="47"/>
      <c r="DL128" s="47"/>
      <c r="DM128" s="47"/>
      <c r="DN128" s="47"/>
      <c r="DO128" s="47"/>
      <c r="DP128" s="47"/>
      <c r="DQ128" s="47"/>
      <c r="DR128" s="47"/>
      <c r="DS128" s="47"/>
      <c r="DT128" s="47"/>
    </row>
    <row r="129" ht="15.75" customHeight="1"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47"/>
      <c r="CR129" s="47"/>
      <c r="CS129" s="47"/>
      <c r="CT129" s="47"/>
      <c r="CU129" s="47"/>
      <c r="CV129" s="47"/>
      <c r="CW129" s="47"/>
      <c r="CX129" s="47"/>
      <c r="CY129" s="47"/>
      <c r="CZ129" s="47"/>
      <c r="DA129" s="47"/>
      <c r="DB129" s="47"/>
      <c r="DC129" s="47"/>
      <c r="DD129" s="47"/>
      <c r="DE129" s="47"/>
      <c r="DF129" s="47"/>
      <c r="DG129" s="47"/>
      <c r="DH129" s="47"/>
      <c r="DI129" s="47"/>
      <c r="DJ129" s="47"/>
      <c r="DK129" s="47"/>
      <c r="DL129" s="47"/>
      <c r="DM129" s="47"/>
      <c r="DN129" s="47"/>
      <c r="DO129" s="47"/>
      <c r="DP129" s="47"/>
      <c r="DQ129" s="47"/>
      <c r="DR129" s="47"/>
      <c r="DS129" s="47"/>
      <c r="DT129" s="47"/>
    </row>
    <row r="130" ht="15.75" customHeight="1"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/>
      <c r="CK130" s="47"/>
      <c r="CL130" s="47"/>
      <c r="CM130" s="47"/>
      <c r="CN130" s="47"/>
      <c r="CO130" s="47"/>
      <c r="CP130" s="47"/>
      <c r="CQ130" s="47"/>
      <c r="CR130" s="47"/>
      <c r="CS130" s="47"/>
      <c r="CT130" s="47"/>
      <c r="CU130" s="47"/>
      <c r="CV130" s="47"/>
      <c r="CW130" s="47"/>
      <c r="CX130" s="47"/>
      <c r="CY130" s="47"/>
      <c r="CZ130" s="47"/>
      <c r="DA130" s="47"/>
      <c r="DB130" s="47"/>
      <c r="DC130" s="47"/>
      <c r="DD130" s="47"/>
      <c r="DE130" s="47"/>
      <c r="DF130" s="47"/>
      <c r="DG130" s="47"/>
      <c r="DH130" s="47"/>
      <c r="DI130" s="47"/>
      <c r="DJ130" s="47"/>
      <c r="DK130" s="47"/>
      <c r="DL130" s="47"/>
      <c r="DM130" s="47"/>
      <c r="DN130" s="47"/>
      <c r="DO130" s="47"/>
      <c r="DP130" s="47"/>
      <c r="DQ130" s="47"/>
      <c r="DR130" s="47"/>
      <c r="DS130" s="47"/>
      <c r="DT130" s="47"/>
    </row>
    <row r="131" ht="15.75" customHeight="1"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</row>
    <row r="132" ht="15.75" customHeight="1"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47"/>
      <c r="CR132" s="47"/>
      <c r="CS132" s="47"/>
      <c r="CT132" s="47"/>
      <c r="CU132" s="47"/>
      <c r="CV132" s="47"/>
      <c r="CW132" s="47"/>
      <c r="CX132" s="47"/>
      <c r="CY132" s="47"/>
      <c r="CZ132" s="47"/>
      <c r="DA132" s="47"/>
      <c r="DB132" s="47"/>
      <c r="DC132" s="47"/>
      <c r="DD132" s="47"/>
      <c r="DE132" s="47"/>
      <c r="DF132" s="47"/>
      <c r="DG132" s="47"/>
      <c r="DH132" s="47"/>
      <c r="DI132" s="47"/>
      <c r="DJ132" s="47"/>
      <c r="DK132" s="47"/>
      <c r="DL132" s="47"/>
      <c r="DM132" s="47"/>
      <c r="DN132" s="47"/>
      <c r="DO132" s="47"/>
      <c r="DP132" s="47"/>
      <c r="DQ132" s="47"/>
      <c r="DR132" s="47"/>
      <c r="DS132" s="47"/>
      <c r="DT132" s="47"/>
    </row>
    <row r="133" ht="15.75" customHeight="1"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</row>
    <row r="134" ht="15.75" customHeight="1"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</row>
    <row r="135" ht="15.75" customHeight="1"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</row>
    <row r="136" ht="15.75" customHeight="1"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47"/>
      <c r="CQ136" s="47"/>
      <c r="CR136" s="47"/>
      <c r="CS136" s="47"/>
      <c r="CT136" s="47"/>
      <c r="CU136" s="47"/>
      <c r="CV136" s="47"/>
      <c r="CW136" s="47"/>
      <c r="CX136" s="47"/>
      <c r="CY136" s="47"/>
      <c r="CZ136" s="47"/>
      <c r="DA136" s="47"/>
      <c r="DB136" s="47"/>
      <c r="DC136" s="47"/>
      <c r="DD136" s="47"/>
      <c r="DE136" s="47"/>
      <c r="DF136" s="47"/>
      <c r="DG136" s="47"/>
      <c r="DH136" s="47"/>
      <c r="DI136" s="47"/>
      <c r="DJ136" s="47"/>
      <c r="DK136" s="47"/>
      <c r="DL136" s="47"/>
      <c r="DM136" s="47"/>
      <c r="DN136" s="47"/>
      <c r="DO136" s="47"/>
      <c r="DP136" s="47"/>
      <c r="DQ136" s="47"/>
      <c r="DR136" s="47"/>
      <c r="DS136" s="47"/>
      <c r="DT136" s="47"/>
    </row>
    <row r="137" ht="15.75" customHeight="1"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7"/>
      <c r="CV137" s="47"/>
      <c r="CW137" s="47"/>
      <c r="CX137" s="47"/>
      <c r="CY137" s="47"/>
      <c r="CZ137" s="47"/>
      <c r="DA137" s="47"/>
      <c r="DB137" s="47"/>
      <c r="DC137" s="47"/>
      <c r="DD137" s="47"/>
      <c r="DE137" s="47"/>
      <c r="DF137" s="47"/>
      <c r="DG137" s="47"/>
      <c r="DH137" s="47"/>
      <c r="DI137" s="47"/>
      <c r="DJ137" s="47"/>
      <c r="DK137" s="47"/>
      <c r="DL137" s="47"/>
      <c r="DM137" s="47"/>
      <c r="DN137" s="47"/>
      <c r="DO137" s="47"/>
      <c r="DP137" s="47"/>
      <c r="DQ137" s="47"/>
      <c r="DR137" s="47"/>
      <c r="DS137" s="47"/>
      <c r="DT137" s="47"/>
    </row>
    <row r="138" ht="15.75" customHeight="1"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  <c r="CB138" s="47"/>
      <c r="CC138" s="47"/>
      <c r="CD138" s="47"/>
      <c r="CE138" s="47"/>
      <c r="CF138" s="47"/>
      <c r="CG138" s="47"/>
      <c r="CH138" s="47"/>
      <c r="CI138" s="47"/>
      <c r="CJ138" s="47"/>
      <c r="CK138" s="47"/>
      <c r="CL138" s="47"/>
      <c r="CM138" s="47"/>
      <c r="CN138" s="47"/>
      <c r="CO138" s="47"/>
      <c r="CP138" s="47"/>
      <c r="CQ138" s="47"/>
      <c r="CR138" s="47"/>
      <c r="CS138" s="47"/>
      <c r="CT138" s="47"/>
      <c r="CU138" s="47"/>
      <c r="CV138" s="47"/>
      <c r="CW138" s="47"/>
      <c r="CX138" s="47"/>
      <c r="CY138" s="47"/>
      <c r="CZ138" s="47"/>
      <c r="DA138" s="47"/>
      <c r="DB138" s="47"/>
      <c r="DC138" s="47"/>
      <c r="DD138" s="47"/>
      <c r="DE138" s="47"/>
      <c r="DF138" s="47"/>
      <c r="DG138" s="47"/>
      <c r="DH138" s="47"/>
      <c r="DI138" s="47"/>
      <c r="DJ138" s="47"/>
      <c r="DK138" s="47"/>
      <c r="DL138" s="47"/>
      <c r="DM138" s="47"/>
      <c r="DN138" s="47"/>
      <c r="DO138" s="47"/>
      <c r="DP138" s="47"/>
      <c r="DQ138" s="47"/>
      <c r="DR138" s="47"/>
      <c r="DS138" s="47"/>
      <c r="DT138" s="47"/>
    </row>
    <row r="139" ht="15.75" customHeight="1"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  <c r="CG139" s="47"/>
      <c r="CH139" s="47"/>
      <c r="CI139" s="47"/>
      <c r="CJ139" s="47"/>
      <c r="CK139" s="47"/>
      <c r="CL139" s="47"/>
      <c r="CM139" s="47"/>
      <c r="CN139" s="47"/>
      <c r="CO139" s="47"/>
      <c r="CP139" s="47"/>
      <c r="CQ139" s="47"/>
      <c r="CR139" s="47"/>
      <c r="CS139" s="47"/>
      <c r="CT139" s="47"/>
      <c r="CU139" s="47"/>
      <c r="CV139" s="47"/>
      <c r="CW139" s="47"/>
      <c r="CX139" s="47"/>
      <c r="CY139" s="47"/>
      <c r="CZ139" s="47"/>
      <c r="DA139" s="47"/>
      <c r="DB139" s="47"/>
      <c r="DC139" s="47"/>
      <c r="DD139" s="47"/>
      <c r="DE139" s="47"/>
      <c r="DF139" s="47"/>
      <c r="DG139" s="47"/>
      <c r="DH139" s="47"/>
      <c r="DI139" s="47"/>
      <c r="DJ139" s="47"/>
      <c r="DK139" s="47"/>
      <c r="DL139" s="47"/>
      <c r="DM139" s="47"/>
      <c r="DN139" s="47"/>
      <c r="DO139" s="47"/>
      <c r="DP139" s="47"/>
      <c r="DQ139" s="47"/>
      <c r="DR139" s="47"/>
      <c r="DS139" s="47"/>
      <c r="DT139" s="47"/>
    </row>
    <row r="140" ht="15.75" customHeight="1"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7"/>
      <c r="CA140" s="47"/>
      <c r="CB140" s="47"/>
      <c r="CC140" s="47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7"/>
      <c r="CO140" s="47"/>
      <c r="CP140" s="47"/>
      <c r="CQ140" s="47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  <c r="DB140" s="47"/>
      <c r="DC140" s="47"/>
      <c r="DD140" s="47"/>
      <c r="DE140" s="47"/>
      <c r="DF140" s="47"/>
      <c r="DG140" s="47"/>
      <c r="DH140" s="47"/>
      <c r="DI140" s="47"/>
      <c r="DJ140" s="47"/>
      <c r="DK140" s="47"/>
      <c r="DL140" s="47"/>
      <c r="DM140" s="47"/>
      <c r="DN140" s="47"/>
      <c r="DO140" s="47"/>
      <c r="DP140" s="47"/>
      <c r="DQ140" s="47"/>
      <c r="DR140" s="47"/>
      <c r="DS140" s="47"/>
      <c r="DT140" s="47"/>
    </row>
    <row r="141" ht="15.75" customHeight="1"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7"/>
      <c r="CA141" s="47"/>
      <c r="CB141" s="47"/>
      <c r="CC141" s="47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7"/>
      <c r="CO141" s="47"/>
      <c r="CP141" s="47"/>
      <c r="CQ141" s="47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7"/>
      <c r="DC141" s="47"/>
      <c r="DD141" s="47"/>
      <c r="DE141" s="47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7"/>
      <c r="DQ141" s="47"/>
      <c r="DR141" s="47"/>
      <c r="DS141" s="47"/>
      <c r="DT141" s="47"/>
    </row>
    <row r="142" ht="15.75" customHeight="1"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  <c r="BZ142" s="47"/>
      <c r="CA142" s="47"/>
      <c r="CB142" s="47"/>
      <c r="CC142" s="47"/>
      <c r="CD142" s="47"/>
      <c r="CE142" s="47"/>
      <c r="CF142" s="47"/>
      <c r="CG142" s="47"/>
      <c r="CH142" s="47"/>
      <c r="CI142" s="47"/>
      <c r="CJ142" s="47"/>
      <c r="CK142" s="47"/>
      <c r="CL142" s="47"/>
      <c r="CM142" s="47"/>
      <c r="CN142" s="47"/>
      <c r="CO142" s="47"/>
      <c r="CP142" s="47"/>
      <c r="CQ142" s="47"/>
      <c r="CR142" s="47"/>
      <c r="CS142" s="47"/>
      <c r="CT142" s="47"/>
      <c r="CU142" s="47"/>
      <c r="CV142" s="47"/>
      <c r="CW142" s="47"/>
      <c r="CX142" s="47"/>
      <c r="CY142" s="47"/>
      <c r="CZ142" s="47"/>
      <c r="DA142" s="47"/>
      <c r="DB142" s="47"/>
      <c r="DC142" s="47"/>
      <c r="DD142" s="47"/>
      <c r="DE142" s="47"/>
      <c r="DF142" s="47"/>
      <c r="DG142" s="47"/>
      <c r="DH142" s="47"/>
      <c r="DI142" s="47"/>
      <c r="DJ142" s="47"/>
      <c r="DK142" s="47"/>
      <c r="DL142" s="47"/>
      <c r="DM142" s="47"/>
      <c r="DN142" s="47"/>
      <c r="DO142" s="47"/>
      <c r="DP142" s="47"/>
      <c r="DQ142" s="47"/>
      <c r="DR142" s="47"/>
      <c r="DS142" s="47"/>
      <c r="DT142" s="47"/>
    </row>
    <row r="143" ht="15.75" customHeight="1"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7"/>
      <c r="CK143" s="47"/>
      <c r="CL143" s="47"/>
      <c r="CM143" s="47"/>
      <c r="CN143" s="47"/>
      <c r="CO143" s="47"/>
      <c r="CP143" s="47"/>
      <c r="CQ143" s="47"/>
      <c r="CR143" s="47"/>
      <c r="CS143" s="47"/>
      <c r="CT143" s="47"/>
      <c r="CU143" s="47"/>
      <c r="CV143" s="47"/>
      <c r="CW143" s="47"/>
      <c r="CX143" s="47"/>
      <c r="CY143" s="47"/>
      <c r="CZ143" s="47"/>
      <c r="DA143" s="47"/>
      <c r="DB143" s="47"/>
      <c r="DC143" s="47"/>
      <c r="DD143" s="47"/>
      <c r="DE143" s="47"/>
      <c r="DF143" s="47"/>
      <c r="DG143" s="47"/>
      <c r="DH143" s="47"/>
      <c r="DI143" s="47"/>
      <c r="DJ143" s="47"/>
      <c r="DK143" s="47"/>
      <c r="DL143" s="47"/>
      <c r="DM143" s="47"/>
      <c r="DN143" s="47"/>
      <c r="DO143" s="47"/>
      <c r="DP143" s="47"/>
      <c r="DQ143" s="47"/>
      <c r="DR143" s="47"/>
      <c r="DS143" s="47"/>
      <c r="DT143" s="47"/>
    </row>
    <row r="144" ht="15.75" customHeight="1"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7"/>
      <c r="CA144" s="47"/>
      <c r="CB144" s="47"/>
      <c r="CC144" s="47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7"/>
      <c r="CO144" s="47"/>
      <c r="CP144" s="47"/>
      <c r="CQ144" s="47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  <c r="DB144" s="47"/>
      <c r="DC144" s="47"/>
      <c r="DD144" s="47"/>
      <c r="DE144" s="47"/>
      <c r="DF144" s="47"/>
      <c r="DG144" s="47"/>
      <c r="DH144" s="47"/>
      <c r="DI144" s="47"/>
      <c r="DJ144" s="47"/>
      <c r="DK144" s="47"/>
      <c r="DL144" s="47"/>
      <c r="DM144" s="47"/>
      <c r="DN144" s="47"/>
      <c r="DO144" s="47"/>
      <c r="DP144" s="47"/>
      <c r="DQ144" s="47"/>
      <c r="DR144" s="47"/>
      <c r="DS144" s="47"/>
      <c r="DT144" s="47"/>
    </row>
    <row r="145" ht="15.75" customHeight="1"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  <c r="CA145" s="47"/>
      <c r="CB145" s="47"/>
      <c r="CC145" s="47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7"/>
      <c r="CO145" s="47"/>
      <c r="CP145" s="47"/>
      <c r="CQ145" s="47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  <c r="DB145" s="47"/>
      <c r="DC145" s="47"/>
      <c r="DD145" s="47"/>
      <c r="DE145" s="47"/>
      <c r="DF145" s="47"/>
      <c r="DG145" s="47"/>
      <c r="DH145" s="47"/>
      <c r="DI145" s="47"/>
      <c r="DJ145" s="47"/>
      <c r="DK145" s="47"/>
      <c r="DL145" s="47"/>
      <c r="DM145" s="47"/>
      <c r="DN145" s="47"/>
      <c r="DO145" s="47"/>
      <c r="DP145" s="47"/>
      <c r="DQ145" s="47"/>
      <c r="DR145" s="47"/>
      <c r="DS145" s="47"/>
      <c r="DT145" s="47"/>
    </row>
    <row r="146" ht="15.75" customHeight="1"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  <c r="CA146" s="47"/>
      <c r="CB146" s="47"/>
      <c r="CC146" s="47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7"/>
      <c r="CO146" s="47"/>
      <c r="CP146" s="47"/>
      <c r="CQ146" s="47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7"/>
      <c r="DC146" s="47"/>
      <c r="DD146" s="47"/>
      <c r="DE146" s="47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7"/>
      <c r="DQ146" s="47"/>
      <c r="DR146" s="47"/>
      <c r="DS146" s="47"/>
      <c r="DT146" s="47"/>
    </row>
    <row r="147" ht="15.75" customHeight="1"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  <c r="CA147" s="47"/>
      <c r="CB147" s="47"/>
      <c r="CC147" s="47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7"/>
      <c r="CO147" s="47"/>
      <c r="CP147" s="47"/>
      <c r="CQ147" s="47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  <c r="DB147" s="47"/>
      <c r="DC147" s="47"/>
      <c r="DD147" s="47"/>
      <c r="DE147" s="47"/>
      <c r="DF147" s="47"/>
      <c r="DG147" s="47"/>
      <c r="DH147" s="47"/>
      <c r="DI147" s="47"/>
      <c r="DJ147" s="47"/>
      <c r="DK147" s="47"/>
      <c r="DL147" s="47"/>
      <c r="DM147" s="47"/>
      <c r="DN147" s="47"/>
      <c r="DO147" s="47"/>
      <c r="DP147" s="47"/>
      <c r="DQ147" s="47"/>
      <c r="DR147" s="47"/>
      <c r="DS147" s="47"/>
      <c r="DT147" s="47"/>
    </row>
    <row r="148" ht="15.75" customHeight="1"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7"/>
      <c r="CO148" s="47"/>
      <c r="CP148" s="47"/>
      <c r="CQ148" s="47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7"/>
      <c r="DC148" s="47"/>
      <c r="DD148" s="47"/>
      <c r="DE148" s="47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7"/>
      <c r="DQ148" s="47"/>
      <c r="DR148" s="47"/>
      <c r="DS148" s="47"/>
      <c r="DT148" s="47"/>
    </row>
    <row r="149" ht="15.75" customHeight="1"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7"/>
      <c r="CO149" s="47"/>
      <c r="CP149" s="47"/>
      <c r="CQ149" s="47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7"/>
      <c r="DC149" s="47"/>
      <c r="DD149" s="47"/>
      <c r="DE149" s="47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7"/>
      <c r="DQ149" s="47"/>
      <c r="DR149" s="47"/>
      <c r="DS149" s="47"/>
      <c r="DT149" s="47"/>
    </row>
    <row r="150" ht="15.75" customHeight="1"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  <c r="CB150" s="47"/>
      <c r="CC150" s="47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7"/>
      <c r="CO150" s="47"/>
      <c r="CP150" s="47"/>
      <c r="CQ150" s="47"/>
      <c r="CR150" s="47"/>
      <c r="CS150" s="47"/>
      <c r="CT150" s="47"/>
      <c r="CU150" s="47"/>
      <c r="CV150" s="47"/>
      <c r="CW150" s="47"/>
      <c r="CX150" s="47"/>
      <c r="CY150" s="47"/>
      <c r="CZ150" s="47"/>
      <c r="DA150" s="47"/>
      <c r="DB150" s="47"/>
      <c r="DC150" s="47"/>
      <c r="DD150" s="47"/>
      <c r="DE150" s="47"/>
      <c r="DF150" s="47"/>
      <c r="DG150" s="47"/>
      <c r="DH150" s="47"/>
      <c r="DI150" s="47"/>
      <c r="DJ150" s="47"/>
      <c r="DK150" s="47"/>
      <c r="DL150" s="47"/>
      <c r="DM150" s="47"/>
      <c r="DN150" s="47"/>
      <c r="DO150" s="47"/>
      <c r="DP150" s="47"/>
      <c r="DQ150" s="47"/>
      <c r="DR150" s="47"/>
      <c r="DS150" s="47"/>
      <c r="DT150" s="47"/>
    </row>
    <row r="151" ht="15.75" customHeight="1"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  <c r="CA151" s="47"/>
      <c r="CB151" s="47"/>
      <c r="CC151" s="47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7"/>
      <c r="CO151" s="47"/>
      <c r="CP151" s="47"/>
      <c r="CQ151" s="47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7"/>
      <c r="DC151" s="47"/>
      <c r="DD151" s="47"/>
      <c r="DE151" s="47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7"/>
      <c r="DQ151" s="47"/>
      <c r="DR151" s="47"/>
      <c r="DS151" s="47"/>
      <c r="DT151" s="47"/>
    </row>
    <row r="152" ht="15.75" customHeight="1"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  <c r="CA152" s="47"/>
      <c r="CB152" s="47"/>
      <c r="CC152" s="47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7"/>
      <c r="CO152" s="47"/>
      <c r="CP152" s="47"/>
      <c r="CQ152" s="47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7"/>
      <c r="DC152" s="47"/>
      <c r="DD152" s="47"/>
      <c r="DE152" s="47"/>
      <c r="DF152" s="47"/>
      <c r="DG152" s="47"/>
      <c r="DH152" s="47"/>
      <c r="DI152" s="47"/>
      <c r="DJ152" s="47"/>
      <c r="DK152" s="47"/>
      <c r="DL152" s="47"/>
      <c r="DM152" s="47"/>
      <c r="DN152" s="47"/>
      <c r="DO152" s="47"/>
      <c r="DP152" s="47"/>
      <c r="DQ152" s="47"/>
      <c r="DR152" s="47"/>
      <c r="DS152" s="47"/>
      <c r="DT152" s="47"/>
    </row>
    <row r="153" ht="15.75" customHeight="1"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7"/>
      <c r="CA153" s="47"/>
      <c r="CB153" s="47"/>
      <c r="CC153" s="47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7"/>
      <c r="CO153" s="47"/>
      <c r="CP153" s="47"/>
      <c r="CQ153" s="47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7"/>
      <c r="DC153" s="47"/>
      <c r="DD153" s="47"/>
      <c r="DE153" s="47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7"/>
      <c r="DQ153" s="47"/>
      <c r="DR153" s="47"/>
      <c r="DS153" s="47"/>
      <c r="DT153" s="47"/>
    </row>
    <row r="154" ht="15.75" customHeight="1"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  <c r="BZ154" s="47"/>
      <c r="CA154" s="47"/>
      <c r="CB154" s="47"/>
      <c r="CC154" s="47"/>
      <c r="CD154" s="47"/>
      <c r="CE154" s="47"/>
      <c r="CF154" s="47"/>
      <c r="CG154" s="47"/>
      <c r="CH154" s="47"/>
      <c r="CI154" s="47"/>
      <c r="CJ154" s="47"/>
      <c r="CK154" s="47"/>
      <c r="CL154" s="47"/>
      <c r="CM154" s="47"/>
      <c r="CN154" s="47"/>
      <c r="CO154" s="47"/>
      <c r="CP154" s="47"/>
      <c r="CQ154" s="47"/>
      <c r="CR154" s="47"/>
      <c r="CS154" s="47"/>
      <c r="CT154" s="47"/>
      <c r="CU154" s="47"/>
      <c r="CV154" s="47"/>
      <c r="CW154" s="47"/>
      <c r="CX154" s="47"/>
      <c r="CY154" s="47"/>
      <c r="CZ154" s="47"/>
      <c r="DA154" s="47"/>
      <c r="DB154" s="47"/>
      <c r="DC154" s="47"/>
      <c r="DD154" s="47"/>
      <c r="DE154" s="47"/>
      <c r="DF154" s="47"/>
      <c r="DG154" s="47"/>
      <c r="DH154" s="47"/>
      <c r="DI154" s="47"/>
      <c r="DJ154" s="47"/>
      <c r="DK154" s="47"/>
      <c r="DL154" s="47"/>
      <c r="DM154" s="47"/>
      <c r="DN154" s="47"/>
      <c r="DO154" s="47"/>
      <c r="DP154" s="47"/>
      <c r="DQ154" s="47"/>
      <c r="DR154" s="47"/>
      <c r="DS154" s="47"/>
      <c r="DT154" s="47"/>
    </row>
    <row r="155" ht="15.75" customHeight="1"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47"/>
      <c r="BZ155" s="47"/>
      <c r="CA155" s="47"/>
      <c r="CB155" s="47"/>
      <c r="CC155" s="47"/>
      <c r="CD155" s="47"/>
      <c r="CE155" s="47"/>
      <c r="CF155" s="47"/>
      <c r="CG155" s="47"/>
      <c r="CH155" s="47"/>
      <c r="CI155" s="47"/>
      <c r="CJ155" s="47"/>
      <c r="CK155" s="47"/>
      <c r="CL155" s="47"/>
      <c r="CM155" s="47"/>
      <c r="CN155" s="47"/>
      <c r="CO155" s="47"/>
      <c r="CP155" s="47"/>
      <c r="CQ155" s="47"/>
      <c r="CR155" s="47"/>
      <c r="CS155" s="47"/>
      <c r="CT155" s="47"/>
      <c r="CU155" s="47"/>
      <c r="CV155" s="47"/>
      <c r="CW155" s="47"/>
      <c r="CX155" s="47"/>
      <c r="CY155" s="47"/>
      <c r="CZ155" s="47"/>
      <c r="DA155" s="47"/>
      <c r="DB155" s="47"/>
      <c r="DC155" s="47"/>
      <c r="DD155" s="47"/>
      <c r="DE155" s="47"/>
      <c r="DF155" s="47"/>
      <c r="DG155" s="47"/>
      <c r="DH155" s="47"/>
      <c r="DI155" s="47"/>
      <c r="DJ155" s="47"/>
      <c r="DK155" s="47"/>
      <c r="DL155" s="47"/>
      <c r="DM155" s="47"/>
      <c r="DN155" s="47"/>
      <c r="DO155" s="47"/>
      <c r="DP155" s="47"/>
      <c r="DQ155" s="47"/>
      <c r="DR155" s="47"/>
      <c r="DS155" s="47"/>
      <c r="DT155" s="47"/>
    </row>
    <row r="156" ht="15.75" customHeight="1"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7"/>
      <c r="CA156" s="47"/>
      <c r="CB156" s="47"/>
      <c r="CC156" s="47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7"/>
      <c r="CO156" s="47"/>
      <c r="CP156" s="47"/>
      <c r="CQ156" s="47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7"/>
      <c r="DC156" s="47"/>
      <c r="DD156" s="47"/>
      <c r="DE156" s="47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7"/>
      <c r="DQ156" s="47"/>
      <c r="DR156" s="47"/>
      <c r="DS156" s="47"/>
      <c r="DT156" s="47"/>
    </row>
    <row r="157" ht="15.75" customHeight="1"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  <c r="BZ157" s="47"/>
      <c r="CA157" s="47"/>
      <c r="CB157" s="47"/>
      <c r="CC157" s="47"/>
      <c r="CD157" s="47"/>
      <c r="CE157" s="47"/>
      <c r="CF157" s="47"/>
      <c r="CG157" s="47"/>
      <c r="CH157" s="47"/>
      <c r="CI157" s="47"/>
      <c r="CJ157" s="47"/>
      <c r="CK157" s="47"/>
      <c r="CL157" s="47"/>
      <c r="CM157" s="47"/>
      <c r="CN157" s="47"/>
      <c r="CO157" s="47"/>
      <c r="CP157" s="47"/>
      <c r="CQ157" s="47"/>
      <c r="CR157" s="47"/>
      <c r="CS157" s="47"/>
      <c r="CT157" s="47"/>
      <c r="CU157" s="47"/>
      <c r="CV157" s="47"/>
      <c r="CW157" s="47"/>
      <c r="CX157" s="47"/>
      <c r="CY157" s="47"/>
      <c r="CZ157" s="47"/>
      <c r="DA157" s="47"/>
      <c r="DB157" s="47"/>
      <c r="DC157" s="47"/>
      <c r="DD157" s="47"/>
      <c r="DE157" s="47"/>
      <c r="DF157" s="47"/>
      <c r="DG157" s="47"/>
      <c r="DH157" s="47"/>
      <c r="DI157" s="47"/>
      <c r="DJ157" s="47"/>
      <c r="DK157" s="47"/>
      <c r="DL157" s="47"/>
      <c r="DM157" s="47"/>
      <c r="DN157" s="47"/>
      <c r="DO157" s="47"/>
      <c r="DP157" s="47"/>
      <c r="DQ157" s="47"/>
      <c r="DR157" s="47"/>
      <c r="DS157" s="47"/>
      <c r="DT157" s="47"/>
    </row>
    <row r="158" ht="15.75" customHeight="1"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7"/>
      <c r="CA158" s="47"/>
      <c r="CB158" s="47"/>
      <c r="CC158" s="47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7"/>
      <c r="CO158" s="47"/>
      <c r="CP158" s="47"/>
      <c r="CQ158" s="47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7"/>
      <c r="DC158" s="47"/>
      <c r="DD158" s="47"/>
      <c r="DE158" s="47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7"/>
      <c r="DQ158" s="47"/>
      <c r="DR158" s="47"/>
      <c r="DS158" s="47"/>
      <c r="DT158" s="47"/>
    </row>
    <row r="159" ht="15.75" customHeight="1"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7"/>
      <c r="CO159" s="47"/>
      <c r="CP159" s="47"/>
      <c r="CQ159" s="47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7"/>
      <c r="DC159" s="47"/>
      <c r="DD159" s="47"/>
      <c r="DE159" s="47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7"/>
      <c r="DQ159" s="47"/>
      <c r="DR159" s="47"/>
      <c r="DS159" s="47"/>
      <c r="DT159" s="47"/>
    </row>
    <row r="160" ht="15.75" customHeight="1"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7"/>
      <c r="CO160" s="47"/>
      <c r="CP160" s="47"/>
      <c r="CQ160" s="47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7"/>
      <c r="DC160" s="47"/>
      <c r="DD160" s="47"/>
      <c r="DE160" s="47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7"/>
      <c r="DQ160" s="47"/>
      <c r="DR160" s="47"/>
      <c r="DS160" s="47"/>
      <c r="DT160" s="47"/>
    </row>
    <row r="161" ht="15.75" customHeight="1"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7"/>
      <c r="CA161" s="47"/>
      <c r="CB161" s="47"/>
      <c r="CC161" s="47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7"/>
      <c r="CO161" s="47"/>
      <c r="CP161" s="47"/>
      <c r="CQ161" s="47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7"/>
      <c r="DC161" s="47"/>
      <c r="DD161" s="47"/>
      <c r="DE161" s="47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7"/>
      <c r="DQ161" s="47"/>
      <c r="DR161" s="47"/>
      <c r="DS161" s="47"/>
      <c r="DT161" s="47"/>
    </row>
    <row r="162" ht="15.75" customHeight="1"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7"/>
      <c r="CA162" s="47"/>
      <c r="CB162" s="47"/>
      <c r="CC162" s="47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7"/>
      <c r="CO162" s="47"/>
      <c r="CP162" s="47"/>
      <c r="CQ162" s="47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7"/>
      <c r="DC162" s="47"/>
      <c r="DD162" s="47"/>
      <c r="DE162" s="47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7"/>
      <c r="DQ162" s="47"/>
      <c r="DR162" s="47"/>
      <c r="DS162" s="47"/>
      <c r="DT162" s="47"/>
    </row>
    <row r="163" ht="15.75" customHeight="1"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7"/>
      <c r="CA163" s="47"/>
      <c r="CB163" s="47"/>
      <c r="CC163" s="47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7"/>
      <c r="CO163" s="47"/>
      <c r="CP163" s="47"/>
      <c r="CQ163" s="47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7"/>
      <c r="DC163" s="47"/>
      <c r="DD163" s="47"/>
      <c r="DE163" s="47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7"/>
      <c r="DQ163" s="47"/>
      <c r="DR163" s="47"/>
      <c r="DS163" s="47"/>
      <c r="DT163" s="47"/>
    </row>
    <row r="164" ht="15.75" customHeight="1"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7"/>
      <c r="CA164" s="47"/>
      <c r="CB164" s="47"/>
      <c r="CC164" s="47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7"/>
      <c r="CO164" s="47"/>
      <c r="CP164" s="47"/>
      <c r="CQ164" s="47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7"/>
      <c r="DC164" s="47"/>
      <c r="DD164" s="47"/>
      <c r="DE164" s="47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7"/>
      <c r="DQ164" s="47"/>
      <c r="DR164" s="47"/>
      <c r="DS164" s="47"/>
      <c r="DT164" s="47"/>
    </row>
    <row r="165" ht="15.75" customHeight="1"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7"/>
      <c r="CA165" s="47"/>
      <c r="CB165" s="47"/>
      <c r="CC165" s="47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7"/>
      <c r="CO165" s="47"/>
      <c r="CP165" s="47"/>
      <c r="CQ165" s="47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7"/>
      <c r="DC165" s="47"/>
      <c r="DD165" s="47"/>
      <c r="DE165" s="47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  <c r="DP165" s="47"/>
      <c r="DQ165" s="47"/>
      <c r="DR165" s="47"/>
      <c r="DS165" s="47"/>
      <c r="DT165" s="47"/>
    </row>
    <row r="166" ht="15.75" customHeight="1"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7"/>
      <c r="CA166" s="47"/>
      <c r="CB166" s="47"/>
      <c r="CC166" s="47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7"/>
      <c r="CO166" s="47"/>
      <c r="CP166" s="47"/>
      <c r="CQ166" s="47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7"/>
      <c r="DC166" s="47"/>
      <c r="DD166" s="47"/>
      <c r="DE166" s="47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7"/>
      <c r="DQ166" s="47"/>
      <c r="DR166" s="47"/>
      <c r="DS166" s="47"/>
      <c r="DT166" s="47"/>
    </row>
    <row r="167" ht="15.75" customHeight="1"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7"/>
      <c r="CA167" s="47"/>
      <c r="CB167" s="47"/>
      <c r="CC167" s="47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7"/>
      <c r="CO167" s="47"/>
      <c r="CP167" s="47"/>
      <c r="CQ167" s="47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7"/>
      <c r="DC167" s="47"/>
      <c r="DD167" s="47"/>
      <c r="DE167" s="47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7"/>
      <c r="DQ167" s="47"/>
      <c r="DR167" s="47"/>
      <c r="DS167" s="47"/>
      <c r="DT167" s="47"/>
    </row>
    <row r="168" ht="15.75" customHeight="1"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7"/>
      <c r="CO168" s="47"/>
      <c r="CP168" s="47"/>
      <c r="CQ168" s="47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  <c r="DB168" s="47"/>
      <c r="DC168" s="47"/>
      <c r="DD168" s="47"/>
      <c r="DE168" s="47"/>
      <c r="DF168" s="47"/>
      <c r="DG168" s="47"/>
      <c r="DH168" s="47"/>
      <c r="DI168" s="47"/>
      <c r="DJ168" s="47"/>
      <c r="DK168" s="47"/>
      <c r="DL168" s="47"/>
      <c r="DM168" s="47"/>
      <c r="DN168" s="47"/>
      <c r="DO168" s="47"/>
      <c r="DP168" s="47"/>
      <c r="DQ168" s="47"/>
      <c r="DR168" s="47"/>
      <c r="DS168" s="47"/>
      <c r="DT168" s="47"/>
    </row>
    <row r="169" ht="15.75" customHeight="1"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7"/>
      <c r="CA169" s="47"/>
      <c r="CB169" s="47"/>
      <c r="CC169" s="47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7"/>
      <c r="CO169" s="47"/>
      <c r="CP169" s="47"/>
      <c r="CQ169" s="47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7"/>
      <c r="DC169" s="47"/>
      <c r="DD169" s="47"/>
      <c r="DE169" s="47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7"/>
      <c r="DQ169" s="47"/>
      <c r="DR169" s="47"/>
      <c r="DS169" s="47"/>
      <c r="DT169" s="47"/>
    </row>
    <row r="170" ht="15.75" customHeight="1"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7"/>
      <c r="CA170" s="47"/>
      <c r="CB170" s="47"/>
      <c r="CC170" s="47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7"/>
      <c r="CO170" s="47"/>
      <c r="CP170" s="47"/>
      <c r="CQ170" s="47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7"/>
      <c r="DC170" s="47"/>
      <c r="DD170" s="47"/>
      <c r="DE170" s="47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7"/>
      <c r="DQ170" s="47"/>
      <c r="DR170" s="47"/>
      <c r="DS170" s="47"/>
      <c r="DT170" s="47"/>
    </row>
    <row r="171" ht="15.75" customHeight="1"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7"/>
      <c r="CA171" s="47"/>
      <c r="CB171" s="47"/>
      <c r="CC171" s="47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7"/>
      <c r="CO171" s="47"/>
      <c r="CP171" s="47"/>
      <c r="CQ171" s="47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7"/>
      <c r="DC171" s="47"/>
      <c r="DD171" s="47"/>
      <c r="DE171" s="47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7"/>
      <c r="DQ171" s="47"/>
      <c r="DR171" s="47"/>
      <c r="DS171" s="47"/>
      <c r="DT171" s="47"/>
    </row>
    <row r="172" ht="15.75" customHeight="1"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7"/>
      <c r="CA172" s="47"/>
      <c r="CB172" s="47"/>
      <c r="CC172" s="47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7"/>
      <c r="CO172" s="47"/>
      <c r="CP172" s="47"/>
      <c r="CQ172" s="47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7"/>
      <c r="DC172" s="47"/>
      <c r="DD172" s="47"/>
      <c r="DE172" s="47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7"/>
      <c r="DQ172" s="47"/>
      <c r="DR172" s="47"/>
      <c r="DS172" s="47"/>
      <c r="DT172" s="47"/>
    </row>
    <row r="173" ht="15.75" customHeight="1"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7"/>
      <c r="CA173" s="47"/>
      <c r="CB173" s="47"/>
      <c r="CC173" s="47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7"/>
      <c r="CO173" s="47"/>
      <c r="CP173" s="47"/>
      <c r="CQ173" s="47"/>
      <c r="CR173" s="47"/>
      <c r="CS173" s="47"/>
      <c r="CT173" s="47"/>
      <c r="CU173" s="47"/>
      <c r="CV173" s="47"/>
      <c r="CW173" s="47"/>
      <c r="CX173" s="47"/>
      <c r="CY173" s="47"/>
      <c r="CZ173" s="47"/>
      <c r="DA173" s="47"/>
      <c r="DB173" s="47"/>
      <c r="DC173" s="47"/>
      <c r="DD173" s="47"/>
      <c r="DE173" s="47"/>
      <c r="DF173" s="47"/>
      <c r="DG173" s="47"/>
      <c r="DH173" s="47"/>
      <c r="DI173" s="47"/>
      <c r="DJ173" s="47"/>
      <c r="DK173" s="47"/>
      <c r="DL173" s="47"/>
      <c r="DM173" s="47"/>
      <c r="DN173" s="47"/>
      <c r="DO173" s="47"/>
      <c r="DP173" s="47"/>
      <c r="DQ173" s="47"/>
      <c r="DR173" s="47"/>
      <c r="DS173" s="47"/>
      <c r="DT173" s="47"/>
    </row>
    <row r="174" ht="15.75" customHeight="1"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7"/>
      <c r="CA174" s="47"/>
      <c r="CB174" s="47"/>
      <c r="CC174" s="47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7"/>
      <c r="CO174" s="47"/>
      <c r="CP174" s="47"/>
      <c r="CQ174" s="47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7"/>
      <c r="DC174" s="47"/>
      <c r="DD174" s="47"/>
      <c r="DE174" s="47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7"/>
      <c r="DQ174" s="47"/>
      <c r="DR174" s="47"/>
      <c r="DS174" s="47"/>
      <c r="DT174" s="47"/>
    </row>
    <row r="175" ht="15.75" customHeight="1"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  <c r="DL175" s="47"/>
      <c r="DM175" s="47"/>
      <c r="DN175" s="47"/>
      <c r="DO175" s="47"/>
      <c r="DP175" s="47"/>
      <c r="DQ175" s="47"/>
      <c r="DR175" s="47"/>
      <c r="DS175" s="47"/>
      <c r="DT175" s="47"/>
    </row>
    <row r="176" ht="15.75" customHeight="1"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7"/>
      <c r="CA176" s="47"/>
      <c r="CB176" s="47"/>
      <c r="CC176" s="47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7"/>
      <c r="CO176" s="47"/>
      <c r="CP176" s="47"/>
      <c r="CQ176" s="47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7"/>
      <c r="DC176" s="47"/>
      <c r="DD176" s="47"/>
      <c r="DE176" s="47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7"/>
      <c r="DQ176" s="47"/>
      <c r="DR176" s="47"/>
      <c r="DS176" s="47"/>
      <c r="DT176" s="47"/>
    </row>
    <row r="177" ht="15.75" customHeight="1"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</row>
    <row r="178" ht="15.75" customHeight="1"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</row>
    <row r="179" ht="15.75" customHeight="1"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</row>
    <row r="180" ht="15.75" customHeight="1"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  <c r="BZ180" s="47"/>
      <c r="CA180" s="47"/>
      <c r="CB180" s="47"/>
      <c r="CC180" s="47"/>
      <c r="CD180" s="47"/>
      <c r="CE180" s="47"/>
      <c r="CF180" s="47"/>
      <c r="CG180" s="47"/>
      <c r="CH180" s="47"/>
      <c r="CI180" s="47"/>
      <c r="CJ180" s="47"/>
      <c r="CK180" s="47"/>
      <c r="CL180" s="47"/>
      <c r="CM180" s="47"/>
      <c r="CN180" s="47"/>
      <c r="CO180" s="47"/>
      <c r="CP180" s="47"/>
      <c r="CQ180" s="47"/>
      <c r="CR180" s="47"/>
      <c r="CS180" s="47"/>
      <c r="CT180" s="47"/>
      <c r="CU180" s="47"/>
      <c r="CV180" s="47"/>
      <c r="CW180" s="47"/>
      <c r="CX180" s="47"/>
      <c r="CY180" s="47"/>
      <c r="CZ180" s="47"/>
      <c r="DA180" s="47"/>
      <c r="DB180" s="47"/>
      <c r="DC180" s="47"/>
      <c r="DD180" s="47"/>
      <c r="DE180" s="47"/>
      <c r="DF180" s="47"/>
      <c r="DG180" s="47"/>
      <c r="DH180" s="47"/>
      <c r="DI180" s="47"/>
      <c r="DJ180" s="47"/>
      <c r="DK180" s="47"/>
      <c r="DL180" s="47"/>
      <c r="DM180" s="47"/>
      <c r="DN180" s="47"/>
      <c r="DO180" s="47"/>
      <c r="DP180" s="47"/>
      <c r="DQ180" s="47"/>
      <c r="DR180" s="47"/>
      <c r="DS180" s="47"/>
      <c r="DT180" s="47"/>
    </row>
    <row r="181" ht="15.75" customHeight="1"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47"/>
      <c r="BZ181" s="47"/>
      <c r="CA181" s="47"/>
      <c r="CB181" s="47"/>
      <c r="CC181" s="47"/>
      <c r="CD181" s="47"/>
      <c r="CE181" s="47"/>
      <c r="CF181" s="47"/>
      <c r="CG181" s="47"/>
      <c r="CH181" s="47"/>
      <c r="CI181" s="47"/>
      <c r="CJ181" s="47"/>
      <c r="CK181" s="47"/>
      <c r="CL181" s="47"/>
      <c r="CM181" s="47"/>
      <c r="CN181" s="47"/>
      <c r="CO181" s="47"/>
      <c r="CP181" s="47"/>
      <c r="CQ181" s="47"/>
      <c r="CR181" s="47"/>
      <c r="CS181" s="47"/>
      <c r="CT181" s="47"/>
      <c r="CU181" s="47"/>
      <c r="CV181" s="47"/>
      <c r="CW181" s="47"/>
      <c r="CX181" s="47"/>
      <c r="CY181" s="47"/>
      <c r="CZ181" s="47"/>
      <c r="DA181" s="47"/>
      <c r="DB181" s="47"/>
      <c r="DC181" s="47"/>
      <c r="DD181" s="47"/>
      <c r="DE181" s="47"/>
      <c r="DF181" s="47"/>
      <c r="DG181" s="47"/>
      <c r="DH181" s="47"/>
      <c r="DI181" s="47"/>
      <c r="DJ181" s="47"/>
      <c r="DK181" s="47"/>
      <c r="DL181" s="47"/>
      <c r="DM181" s="47"/>
      <c r="DN181" s="47"/>
      <c r="DO181" s="47"/>
      <c r="DP181" s="47"/>
      <c r="DQ181" s="47"/>
      <c r="DR181" s="47"/>
      <c r="DS181" s="47"/>
      <c r="DT181" s="47"/>
    </row>
    <row r="182" ht="15.75" customHeight="1"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  <c r="BZ182" s="47"/>
      <c r="CA182" s="47"/>
      <c r="CB182" s="47"/>
      <c r="CC182" s="47"/>
      <c r="CD182" s="47"/>
      <c r="CE182" s="47"/>
      <c r="CF182" s="47"/>
      <c r="CG182" s="47"/>
      <c r="CH182" s="47"/>
      <c r="CI182" s="47"/>
      <c r="CJ182" s="47"/>
      <c r="CK182" s="47"/>
      <c r="CL182" s="47"/>
      <c r="CM182" s="47"/>
      <c r="CN182" s="47"/>
      <c r="CO182" s="47"/>
      <c r="CP182" s="47"/>
      <c r="CQ182" s="47"/>
      <c r="CR182" s="47"/>
      <c r="CS182" s="47"/>
      <c r="CT182" s="47"/>
      <c r="CU182" s="47"/>
      <c r="CV182" s="47"/>
      <c r="CW182" s="47"/>
      <c r="CX182" s="47"/>
      <c r="CY182" s="47"/>
      <c r="CZ182" s="47"/>
      <c r="DA182" s="47"/>
      <c r="DB182" s="47"/>
      <c r="DC182" s="47"/>
      <c r="DD182" s="47"/>
      <c r="DE182" s="47"/>
      <c r="DF182" s="47"/>
      <c r="DG182" s="47"/>
      <c r="DH182" s="47"/>
      <c r="DI182" s="47"/>
      <c r="DJ182" s="47"/>
      <c r="DK182" s="47"/>
      <c r="DL182" s="47"/>
      <c r="DM182" s="47"/>
      <c r="DN182" s="47"/>
      <c r="DO182" s="47"/>
      <c r="DP182" s="47"/>
      <c r="DQ182" s="47"/>
      <c r="DR182" s="47"/>
      <c r="DS182" s="47"/>
      <c r="DT182" s="47"/>
    </row>
    <row r="183" ht="15.75" customHeight="1"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  <c r="BZ183" s="47"/>
      <c r="CA183" s="47"/>
      <c r="CB183" s="47"/>
      <c r="CC183" s="47"/>
      <c r="CD183" s="47"/>
      <c r="CE183" s="47"/>
      <c r="CF183" s="47"/>
      <c r="CG183" s="47"/>
      <c r="CH183" s="47"/>
      <c r="CI183" s="47"/>
      <c r="CJ183" s="47"/>
      <c r="CK183" s="47"/>
      <c r="CL183" s="47"/>
      <c r="CM183" s="47"/>
      <c r="CN183" s="47"/>
      <c r="CO183" s="47"/>
      <c r="CP183" s="47"/>
      <c r="CQ183" s="47"/>
      <c r="CR183" s="47"/>
      <c r="CS183" s="47"/>
      <c r="CT183" s="47"/>
      <c r="CU183" s="47"/>
      <c r="CV183" s="47"/>
      <c r="CW183" s="47"/>
      <c r="CX183" s="47"/>
      <c r="CY183" s="47"/>
      <c r="CZ183" s="47"/>
      <c r="DA183" s="47"/>
      <c r="DB183" s="47"/>
      <c r="DC183" s="47"/>
      <c r="DD183" s="47"/>
      <c r="DE183" s="47"/>
      <c r="DF183" s="47"/>
      <c r="DG183" s="47"/>
      <c r="DH183" s="47"/>
      <c r="DI183" s="47"/>
      <c r="DJ183" s="47"/>
      <c r="DK183" s="47"/>
      <c r="DL183" s="47"/>
      <c r="DM183" s="47"/>
      <c r="DN183" s="47"/>
      <c r="DO183" s="47"/>
      <c r="DP183" s="47"/>
      <c r="DQ183" s="47"/>
      <c r="DR183" s="47"/>
      <c r="DS183" s="47"/>
      <c r="DT183" s="47"/>
    </row>
    <row r="184" ht="15.75" customHeight="1"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7"/>
      <c r="CA184" s="47"/>
      <c r="CB184" s="47"/>
      <c r="CC184" s="47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7"/>
      <c r="CO184" s="47"/>
      <c r="CP184" s="47"/>
      <c r="CQ184" s="47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  <c r="DB184" s="47"/>
      <c r="DC184" s="47"/>
      <c r="DD184" s="47"/>
      <c r="DE184" s="47"/>
      <c r="DF184" s="47"/>
      <c r="DG184" s="47"/>
      <c r="DH184" s="47"/>
      <c r="DI184" s="47"/>
      <c r="DJ184" s="47"/>
      <c r="DK184" s="47"/>
      <c r="DL184" s="47"/>
      <c r="DM184" s="47"/>
      <c r="DN184" s="47"/>
      <c r="DO184" s="47"/>
      <c r="DP184" s="47"/>
      <c r="DQ184" s="47"/>
      <c r="DR184" s="47"/>
      <c r="DS184" s="47"/>
      <c r="DT184" s="47"/>
    </row>
    <row r="185" ht="15.75" customHeight="1"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7"/>
      <c r="CA185" s="47"/>
      <c r="CB185" s="47"/>
      <c r="CC185" s="47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7"/>
      <c r="CO185" s="47"/>
      <c r="CP185" s="47"/>
      <c r="CQ185" s="47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7"/>
      <c r="DC185" s="47"/>
      <c r="DD185" s="47"/>
      <c r="DE185" s="47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7"/>
      <c r="DQ185" s="47"/>
      <c r="DR185" s="47"/>
      <c r="DS185" s="47"/>
      <c r="DT185" s="47"/>
    </row>
    <row r="186" ht="15.75" customHeight="1"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7"/>
      <c r="CA186" s="47"/>
      <c r="CB186" s="47"/>
      <c r="CC186" s="47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7"/>
      <c r="CO186" s="47"/>
      <c r="CP186" s="47"/>
      <c r="CQ186" s="47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7"/>
      <c r="DC186" s="47"/>
      <c r="DD186" s="47"/>
      <c r="DE186" s="47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7"/>
      <c r="DQ186" s="47"/>
      <c r="DR186" s="47"/>
      <c r="DS186" s="47"/>
      <c r="DT186" s="47"/>
    </row>
    <row r="187" ht="15.75" customHeight="1"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7"/>
      <c r="CA187" s="47"/>
      <c r="CB187" s="47"/>
      <c r="CC187" s="47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7"/>
      <c r="CO187" s="47"/>
      <c r="CP187" s="47"/>
      <c r="CQ187" s="47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7"/>
      <c r="DC187" s="47"/>
      <c r="DD187" s="47"/>
      <c r="DE187" s="47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7"/>
      <c r="DQ187" s="47"/>
      <c r="DR187" s="47"/>
      <c r="DS187" s="47"/>
      <c r="DT187" s="47"/>
    </row>
    <row r="188" ht="15.75" customHeight="1"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7"/>
      <c r="CA188" s="47"/>
      <c r="CB188" s="47"/>
      <c r="CC188" s="47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7"/>
      <c r="CO188" s="47"/>
      <c r="CP188" s="47"/>
      <c r="CQ188" s="47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7"/>
      <c r="DC188" s="47"/>
      <c r="DD188" s="47"/>
      <c r="DE188" s="47"/>
      <c r="DF188" s="47"/>
      <c r="DG188" s="47"/>
      <c r="DH188" s="47"/>
      <c r="DI188" s="47"/>
      <c r="DJ188" s="47"/>
      <c r="DK188" s="47"/>
      <c r="DL188" s="47"/>
      <c r="DM188" s="47"/>
      <c r="DN188" s="47"/>
      <c r="DO188" s="47"/>
      <c r="DP188" s="47"/>
      <c r="DQ188" s="47"/>
      <c r="DR188" s="47"/>
      <c r="DS188" s="47"/>
      <c r="DT188" s="47"/>
    </row>
    <row r="189" ht="15.75" customHeight="1"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7"/>
      <c r="CA189" s="47"/>
      <c r="CB189" s="47"/>
      <c r="CC189" s="47"/>
      <c r="CD189" s="47"/>
      <c r="CE189" s="47"/>
      <c r="CF189" s="47"/>
      <c r="CG189" s="47"/>
      <c r="CH189" s="47"/>
      <c r="CI189" s="47"/>
      <c r="CJ189" s="47"/>
      <c r="CK189" s="47"/>
      <c r="CL189" s="47"/>
      <c r="CM189" s="47"/>
      <c r="CN189" s="47"/>
      <c r="CO189" s="47"/>
      <c r="CP189" s="47"/>
      <c r="CQ189" s="47"/>
      <c r="CR189" s="47"/>
      <c r="CS189" s="47"/>
      <c r="CT189" s="47"/>
      <c r="CU189" s="47"/>
      <c r="CV189" s="47"/>
      <c r="CW189" s="47"/>
      <c r="CX189" s="47"/>
      <c r="CY189" s="47"/>
      <c r="CZ189" s="47"/>
      <c r="DA189" s="47"/>
      <c r="DB189" s="47"/>
      <c r="DC189" s="47"/>
      <c r="DD189" s="47"/>
      <c r="DE189" s="47"/>
      <c r="DF189" s="47"/>
      <c r="DG189" s="47"/>
      <c r="DH189" s="47"/>
      <c r="DI189" s="47"/>
      <c r="DJ189" s="47"/>
      <c r="DK189" s="47"/>
      <c r="DL189" s="47"/>
      <c r="DM189" s="47"/>
      <c r="DN189" s="47"/>
      <c r="DO189" s="47"/>
      <c r="DP189" s="47"/>
      <c r="DQ189" s="47"/>
      <c r="DR189" s="47"/>
      <c r="DS189" s="47"/>
      <c r="DT189" s="47"/>
    </row>
    <row r="190" ht="15.75" customHeight="1"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7"/>
      <c r="CA190" s="47"/>
      <c r="CB190" s="47"/>
      <c r="CC190" s="47"/>
      <c r="CD190" s="47"/>
      <c r="CE190" s="47"/>
      <c r="CF190" s="47"/>
      <c r="CG190" s="47"/>
      <c r="CH190" s="47"/>
      <c r="CI190" s="47"/>
      <c r="CJ190" s="47"/>
      <c r="CK190" s="47"/>
      <c r="CL190" s="47"/>
      <c r="CM190" s="47"/>
      <c r="CN190" s="47"/>
      <c r="CO190" s="47"/>
      <c r="CP190" s="47"/>
      <c r="CQ190" s="47"/>
      <c r="CR190" s="47"/>
      <c r="CS190" s="47"/>
      <c r="CT190" s="47"/>
      <c r="CU190" s="47"/>
      <c r="CV190" s="47"/>
      <c r="CW190" s="47"/>
      <c r="CX190" s="47"/>
      <c r="CY190" s="47"/>
      <c r="CZ190" s="47"/>
      <c r="DA190" s="47"/>
      <c r="DB190" s="47"/>
      <c r="DC190" s="47"/>
      <c r="DD190" s="47"/>
      <c r="DE190" s="47"/>
      <c r="DF190" s="47"/>
      <c r="DG190" s="47"/>
      <c r="DH190" s="47"/>
      <c r="DI190" s="47"/>
      <c r="DJ190" s="47"/>
      <c r="DK190" s="47"/>
      <c r="DL190" s="47"/>
      <c r="DM190" s="47"/>
      <c r="DN190" s="47"/>
      <c r="DO190" s="47"/>
      <c r="DP190" s="47"/>
      <c r="DQ190" s="47"/>
      <c r="DR190" s="47"/>
      <c r="DS190" s="47"/>
      <c r="DT190" s="47"/>
    </row>
    <row r="191" ht="15.75" customHeight="1"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47"/>
      <c r="BZ191" s="47"/>
      <c r="CA191" s="47"/>
      <c r="CB191" s="47"/>
      <c r="CC191" s="47"/>
      <c r="CD191" s="47"/>
      <c r="CE191" s="47"/>
      <c r="CF191" s="47"/>
      <c r="CG191" s="47"/>
      <c r="CH191" s="47"/>
      <c r="CI191" s="47"/>
      <c r="CJ191" s="47"/>
      <c r="CK191" s="47"/>
      <c r="CL191" s="47"/>
      <c r="CM191" s="47"/>
      <c r="CN191" s="47"/>
      <c r="CO191" s="47"/>
      <c r="CP191" s="47"/>
      <c r="CQ191" s="47"/>
      <c r="CR191" s="47"/>
      <c r="CS191" s="47"/>
      <c r="CT191" s="47"/>
      <c r="CU191" s="47"/>
      <c r="CV191" s="47"/>
      <c r="CW191" s="47"/>
      <c r="CX191" s="47"/>
      <c r="CY191" s="47"/>
      <c r="CZ191" s="47"/>
      <c r="DA191" s="47"/>
      <c r="DB191" s="47"/>
      <c r="DC191" s="47"/>
      <c r="DD191" s="47"/>
      <c r="DE191" s="47"/>
      <c r="DF191" s="47"/>
      <c r="DG191" s="47"/>
      <c r="DH191" s="47"/>
      <c r="DI191" s="47"/>
      <c r="DJ191" s="47"/>
      <c r="DK191" s="47"/>
      <c r="DL191" s="47"/>
      <c r="DM191" s="47"/>
      <c r="DN191" s="47"/>
      <c r="DO191" s="47"/>
      <c r="DP191" s="47"/>
      <c r="DQ191" s="47"/>
      <c r="DR191" s="47"/>
      <c r="DS191" s="47"/>
      <c r="DT191" s="47"/>
    </row>
    <row r="192" ht="15.75" customHeight="1"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47"/>
      <c r="BZ192" s="47"/>
      <c r="CA192" s="47"/>
      <c r="CB192" s="47"/>
      <c r="CC192" s="47"/>
      <c r="CD192" s="47"/>
      <c r="CE192" s="47"/>
      <c r="CF192" s="47"/>
      <c r="CG192" s="47"/>
      <c r="CH192" s="47"/>
      <c r="CI192" s="47"/>
      <c r="CJ192" s="47"/>
      <c r="CK192" s="47"/>
      <c r="CL192" s="47"/>
      <c r="CM192" s="47"/>
      <c r="CN192" s="47"/>
      <c r="CO192" s="47"/>
      <c r="CP192" s="47"/>
      <c r="CQ192" s="47"/>
      <c r="CR192" s="47"/>
      <c r="CS192" s="47"/>
      <c r="CT192" s="47"/>
      <c r="CU192" s="47"/>
      <c r="CV192" s="47"/>
      <c r="CW192" s="47"/>
      <c r="CX192" s="47"/>
      <c r="CY192" s="47"/>
      <c r="CZ192" s="47"/>
      <c r="DA192" s="47"/>
      <c r="DB192" s="47"/>
      <c r="DC192" s="47"/>
      <c r="DD192" s="47"/>
      <c r="DE192" s="47"/>
      <c r="DF192" s="47"/>
      <c r="DG192" s="47"/>
      <c r="DH192" s="47"/>
      <c r="DI192" s="47"/>
      <c r="DJ192" s="47"/>
      <c r="DK192" s="47"/>
      <c r="DL192" s="47"/>
      <c r="DM192" s="47"/>
      <c r="DN192" s="47"/>
      <c r="DO192" s="47"/>
      <c r="DP192" s="47"/>
      <c r="DQ192" s="47"/>
      <c r="DR192" s="47"/>
      <c r="DS192" s="47"/>
      <c r="DT192" s="47"/>
    </row>
    <row r="193" ht="15.75" customHeight="1"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7"/>
      <c r="CA193" s="47"/>
      <c r="CB193" s="47"/>
      <c r="CC193" s="47"/>
      <c r="CD193" s="47"/>
      <c r="CE193" s="47"/>
      <c r="CF193" s="47"/>
      <c r="CG193" s="47"/>
      <c r="CH193" s="47"/>
      <c r="CI193" s="47"/>
      <c r="CJ193" s="47"/>
      <c r="CK193" s="47"/>
      <c r="CL193" s="47"/>
      <c r="CM193" s="47"/>
      <c r="CN193" s="47"/>
      <c r="CO193" s="47"/>
      <c r="CP193" s="47"/>
      <c r="CQ193" s="47"/>
      <c r="CR193" s="47"/>
      <c r="CS193" s="47"/>
      <c r="CT193" s="47"/>
      <c r="CU193" s="47"/>
      <c r="CV193" s="47"/>
      <c r="CW193" s="47"/>
      <c r="CX193" s="47"/>
      <c r="CY193" s="47"/>
      <c r="CZ193" s="47"/>
      <c r="DA193" s="47"/>
      <c r="DB193" s="47"/>
      <c r="DC193" s="47"/>
      <c r="DD193" s="47"/>
      <c r="DE193" s="47"/>
      <c r="DF193" s="47"/>
      <c r="DG193" s="47"/>
      <c r="DH193" s="47"/>
      <c r="DI193" s="47"/>
      <c r="DJ193" s="47"/>
      <c r="DK193" s="47"/>
      <c r="DL193" s="47"/>
      <c r="DM193" s="47"/>
      <c r="DN193" s="47"/>
      <c r="DO193" s="47"/>
      <c r="DP193" s="47"/>
      <c r="DQ193" s="47"/>
      <c r="DR193" s="47"/>
      <c r="DS193" s="47"/>
      <c r="DT193" s="47"/>
    </row>
    <row r="194" ht="15.75" customHeight="1"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7"/>
      <c r="CA194" s="47"/>
      <c r="CB194" s="47"/>
      <c r="CC194" s="47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7"/>
      <c r="CO194" s="47"/>
      <c r="CP194" s="47"/>
      <c r="CQ194" s="47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7"/>
      <c r="DC194" s="47"/>
      <c r="DD194" s="47"/>
      <c r="DE194" s="47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7"/>
      <c r="DQ194" s="47"/>
      <c r="DR194" s="47"/>
      <c r="DS194" s="47"/>
      <c r="DT194" s="47"/>
    </row>
    <row r="195" ht="15.75" customHeight="1"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7"/>
      <c r="CA195" s="47"/>
      <c r="CB195" s="47"/>
      <c r="CC195" s="47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7"/>
      <c r="CO195" s="47"/>
      <c r="CP195" s="47"/>
      <c r="CQ195" s="47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7"/>
      <c r="DC195" s="47"/>
      <c r="DD195" s="47"/>
      <c r="DE195" s="47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7"/>
      <c r="DQ195" s="47"/>
      <c r="DR195" s="47"/>
      <c r="DS195" s="47"/>
      <c r="DT195" s="47"/>
    </row>
    <row r="196" ht="15.75" customHeight="1"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7"/>
      <c r="CA196" s="47"/>
      <c r="CB196" s="47"/>
      <c r="CC196" s="47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7"/>
      <c r="CO196" s="47"/>
      <c r="CP196" s="47"/>
      <c r="CQ196" s="47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7"/>
      <c r="DC196" s="47"/>
      <c r="DD196" s="47"/>
      <c r="DE196" s="47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7"/>
      <c r="DQ196" s="47"/>
      <c r="DR196" s="47"/>
      <c r="DS196" s="47"/>
      <c r="DT196" s="47"/>
    </row>
    <row r="197" ht="15.75" customHeight="1"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7"/>
      <c r="CA197" s="47"/>
      <c r="CB197" s="47"/>
      <c r="CC197" s="47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7"/>
      <c r="CO197" s="47"/>
      <c r="CP197" s="47"/>
      <c r="CQ197" s="47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7"/>
      <c r="DC197" s="47"/>
      <c r="DD197" s="47"/>
      <c r="DE197" s="47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7"/>
      <c r="DQ197" s="47"/>
      <c r="DR197" s="47"/>
      <c r="DS197" s="47"/>
      <c r="DT197" s="47"/>
    </row>
    <row r="198" ht="15.75" customHeight="1"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7"/>
      <c r="CA198" s="47"/>
      <c r="CB198" s="47"/>
      <c r="CC198" s="47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7"/>
      <c r="CO198" s="47"/>
      <c r="CP198" s="47"/>
      <c r="CQ198" s="47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7"/>
      <c r="DC198" s="47"/>
      <c r="DD198" s="47"/>
      <c r="DE198" s="47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7"/>
      <c r="DQ198" s="47"/>
      <c r="DR198" s="47"/>
      <c r="DS198" s="47"/>
      <c r="DT198" s="47"/>
    </row>
    <row r="199" ht="15.75" customHeight="1"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7"/>
      <c r="CA199" s="47"/>
      <c r="CB199" s="47"/>
      <c r="CC199" s="47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7"/>
      <c r="CO199" s="47"/>
      <c r="CP199" s="47"/>
      <c r="CQ199" s="47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7"/>
      <c r="DC199" s="47"/>
      <c r="DD199" s="47"/>
      <c r="DE199" s="47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7"/>
      <c r="DQ199" s="47"/>
      <c r="DR199" s="47"/>
      <c r="DS199" s="47"/>
      <c r="DT199" s="47"/>
    </row>
    <row r="200" ht="15.75" customHeight="1"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7"/>
      <c r="CA200" s="47"/>
      <c r="CB200" s="47"/>
      <c r="CC200" s="47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7"/>
      <c r="CO200" s="47"/>
      <c r="CP200" s="47"/>
      <c r="CQ200" s="47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7"/>
      <c r="DC200" s="47"/>
      <c r="DD200" s="47"/>
      <c r="DE200" s="47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7"/>
      <c r="DQ200" s="47"/>
      <c r="DR200" s="47"/>
      <c r="DS200" s="47"/>
      <c r="DT200" s="47"/>
    </row>
    <row r="201" ht="15.75" customHeight="1"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7"/>
      <c r="CA201" s="47"/>
      <c r="CB201" s="47"/>
      <c r="CC201" s="47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7"/>
      <c r="CO201" s="47"/>
      <c r="CP201" s="47"/>
      <c r="CQ201" s="47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  <c r="DB201" s="47"/>
      <c r="DC201" s="47"/>
      <c r="DD201" s="47"/>
      <c r="DE201" s="47"/>
      <c r="DF201" s="47"/>
      <c r="DG201" s="47"/>
      <c r="DH201" s="47"/>
      <c r="DI201" s="47"/>
      <c r="DJ201" s="47"/>
      <c r="DK201" s="47"/>
      <c r="DL201" s="47"/>
      <c r="DM201" s="47"/>
      <c r="DN201" s="47"/>
      <c r="DO201" s="47"/>
      <c r="DP201" s="47"/>
      <c r="DQ201" s="47"/>
      <c r="DR201" s="47"/>
      <c r="DS201" s="47"/>
      <c r="DT201" s="47"/>
    </row>
    <row r="202" ht="15.75" customHeight="1"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7"/>
      <c r="CA202" s="47"/>
      <c r="CB202" s="47"/>
      <c r="CC202" s="47"/>
      <c r="CD202" s="47"/>
      <c r="CE202" s="47"/>
      <c r="CF202" s="47"/>
      <c r="CG202" s="47"/>
      <c r="CH202" s="47"/>
      <c r="CI202" s="47"/>
      <c r="CJ202" s="47"/>
      <c r="CK202" s="47"/>
      <c r="CL202" s="47"/>
      <c r="CM202" s="47"/>
      <c r="CN202" s="47"/>
      <c r="CO202" s="47"/>
      <c r="CP202" s="47"/>
      <c r="CQ202" s="47"/>
      <c r="CR202" s="47"/>
      <c r="CS202" s="47"/>
      <c r="CT202" s="47"/>
      <c r="CU202" s="47"/>
      <c r="CV202" s="47"/>
      <c r="CW202" s="47"/>
      <c r="CX202" s="47"/>
      <c r="CY202" s="47"/>
      <c r="CZ202" s="47"/>
      <c r="DA202" s="47"/>
      <c r="DB202" s="47"/>
      <c r="DC202" s="47"/>
      <c r="DD202" s="47"/>
      <c r="DE202" s="47"/>
      <c r="DF202" s="47"/>
      <c r="DG202" s="47"/>
      <c r="DH202" s="47"/>
      <c r="DI202" s="47"/>
      <c r="DJ202" s="47"/>
      <c r="DK202" s="47"/>
      <c r="DL202" s="47"/>
      <c r="DM202" s="47"/>
      <c r="DN202" s="47"/>
      <c r="DO202" s="47"/>
      <c r="DP202" s="47"/>
      <c r="DQ202" s="47"/>
      <c r="DR202" s="47"/>
      <c r="DS202" s="47"/>
      <c r="DT202" s="47"/>
    </row>
    <row r="203" ht="15.75" customHeight="1"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7"/>
      <c r="CA203" s="47"/>
      <c r="CB203" s="47"/>
      <c r="CC203" s="47"/>
      <c r="CD203" s="47"/>
      <c r="CE203" s="47"/>
      <c r="CF203" s="47"/>
      <c r="CG203" s="47"/>
      <c r="CH203" s="47"/>
      <c r="CI203" s="47"/>
      <c r="CJ203" s="47"/>
      <c r="CK203" s="47"/>
      <c r="CL203" s="47"/>
      <c r="CM203" s="47"/>
      <c r="CN203" s="47"/>
      <c r="CO203" s="47"/>
      <c r="CP203" s="47"/>
      <c r="CQ203" s="47"/>
      <c r="CR203" s="47"/>
      <c r="CS203" s="47"/>
      <c r="CT203" s="47"/>
      <c r="CU203" s="47"/>
      <c r="CV203" s="47"/>
      <c r="CW203" s="47"/>
      <c r="CX203" s="47"/>
      <c r="CY203" s="47"/>
      <c r="CZ203" s="47"/>
      <c r="DA203" s="47"/>
      <c r="DB203" s="47"/>
      <c r="DC203" s="47"/>
      <c r="DD203" s="47"/>
      <c r="DE203" s="47"/>
      <c r="DF203" s="47"/>
      <c r="DG203" s="47"/>
      <c r="DH203" s="47"/>
      <c r="DI203" s="47"/>
      <c r="DJ203" s="47"/>
      <c r="DK203" s="47"/>
      <c r="DL203" s="47"/>
      <c r="DM203" s="47"/>
      <c r="DN203" s="47"/>
      <c r="DO203" s="47"/>
      <c r="DP203" s="47"/>
      <c r="DQ203" s="47"/>
      <c r="DR203" s="47"/>
      <c r="DS203" s="47"/>
      <c r="DT203" s="47"/>
    </row>
    <row r="204" ht="15.75" customHeight="1"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7"/>
      <c r="CA204" s="47"/>
      <c r="CB204" s="47"/>
      <c r="CC204" s="47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7"/>
      <c r="CO204" s="47"/>
      <c r="CP204" s="47"/>
      <c r="CQ204" s="47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7"/>
      <c r="DC204" s="47"/>
      <c r="DD204" s="47"/>
      <c r="DE204" s="47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7"/>
      <c r="DQ204" s="47"/>
      <c r="DR204" s="47"/>
      <c r="DS204" s="47"/>
      <c r="DT204" s="47"/>
    </row>
    <row r="205" ht="15.75" customHeight="1"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7"/>
      <c r="CA205" s="47"/>
      <c r="CB205" s="47"/>
      <c r="CC205" s="47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7"/>
      <c r="CO205" s="47"/>
      <c r="CP205" s="47"/>
      <c r="CQ205" s="47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7"/>
      <c r="DC205" s="47"/>
      <c r="DD205" s="47"/>
      <c r="DE205" s="47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7"/>
      <c r="DQ205" s="47"/>
      <c r="DR205" s="47"/>
      <c r="DS205" s="47"/>
      <c r="DT205" s="47"/>
    </row>
    <row r="206" ht="15.75" customHeight="1"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7"/>
      <c r="CA206" s="47"/>
      <c r="CB206" s="47"/>
      <c r="CC206" s="47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7"/>
      <c r="CO206" s="47"/>
      <c r="CP206" s="47"/>
      <c r="CQ206" s="47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7"/>
      <c r="DC206" s="47"/>
      <c r="DD206" s="47"/>
      <c r="DE206" s="47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7"/>
      <c r="DQ206" s="47"/>
      <c r="DR206" s="47"/>
      <c r="DS206" s="47"/>
      <c r="DT206" s="47"/>
    </row>
    <row r="207" ht="15.75" customHeight="1"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7"/>
      <c r="CA207" s="47"/>
      <c r="CB207" s="47"/>
      <c r="CC207" s="47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7"/>
      <c r="CO207" s="47"/>
      <c r="CP207" s="47"/>
      <c r="CQ207" s="47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  <c r="DB207" s="47"/>
      <c r="DC207" s="47"/>
      <c r="DD207" s="47"/>
      <c r="DE207" s="47"/>
      <c r="DF207" s="47"/>
      <c r="DG207" s="47"/>
      <c r="DH207" s="47"/>
      <c r="DI207" s="47"/>
      <c r="DJ207" s="47"/>
      <c r="DK207" s="47"/>
      <c r="DL207" s="47"/>
      <c r="DM207" s="47"/>
      <c r="DN207" s="47"/>
      <c r="DO207" s="47"/>
      <c r="DP207" s="47"/>
      <c r="DQ207" s="47"/>
      <c r="DR207" s="47"/>
      <c r="DS207" s="47"/>
      <c r="DT207" s="47"/>
    </row>
    <row r="208" ht="15.75" customHeight="1"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7"/>
      <c r="CA208" s="47"/>
      <c r="CB208" s="47"/>
      <c r="CC208" s="47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7"/>
      <c r="CO208" s="47"/>
      <c r="CP208" s="47"/>
      <c r="CQ208" s="47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7"/>
      <c r="DC208" s="47"/>
      <c r="DD208" s="47"/>
      <c r="DE208" s="47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7"/>
      <c r="DQ208" s="47"/>
      <c r="DR208" s="47"/>
      <c r="DS208" s="47"/>
      <c r="DT208" s="47"/>
    </row>
    <row r="209" ht="15.75" customHeight="1"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7"/>
      <c r="CA209" s="47"/>
      <c r="CB209" s="47"/>
      <c r="CC209" s="47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7"/>
      <c r="CO209" s="47"/>
      <c r="CP209" s="47"/>
      <c r="CQ209" s="47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7"/>
      <c r="DC209" s="47"/>
      <c r="DD209" s="47"/>
      <c r="DE209" s="47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7"/>
      <c r="DQ209" s="47"/>
      <c r="DR209" s="47"/>
      <c r="DS209" s="47"/>
      <c r="DT209" s="47"/>
    </row>
    <row r="210" ht="15.75" customHeight="1"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7"/>
      <c r="CA210" s="47"/>
      <c r="CB210" s="47"/>
      <c r="CC210" s="47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7"/>
      <c r="CO210" s="47"/>
      <c r="CP210" s="47"/>
      <c r="CQ210" s="47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7"/>
      <c r="DC210" s="47"/>
      <c r="DD210" s="47"/>
      <c r="DE210" s="47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7"/>
      <c r="DQ210" s="47"/>
      <c r="DR210" s="47"/>
      <c r="DS210" s="47"/>
      <c r="DT210" s="47"/>
    </row>
    <row r="211" ht="15.75" customHeight="1"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7"/>
      <c r="CA211" s="47"/>
      <c r="CB211" s="47"/>
      <c r="CC211" s="47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7"/>
      <c r="CO211" s="47"/>
      <c r="CP211" s="47"/>
      <c r="CQ211" s="47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7"/>
      <c r="DC211" s="47"/>
      <c r="DD211" s="47"/>
      <c r="DE211" s="47"/>
      <c r="DF211" s="47"/>
      <c r="DG211" s="47"/>
      <c r="DH211" s="47"/>
      <c r="DI211" s="47"/>
      <c r="DJ211" s="47"/>
      <c r="DK211" s="47"/>
      <c r="DL211" s="47"/>
      <c r="DM211" s="47"/>
      <c r="DN211" s="47"/>
      <c r="DO211" s="47"/>
      <c r="DP211" s="47"/>
      <c r="DQ211" s="47"/>
      <c r="DR211" s="47"/>
      <c r="DS211" s="47"/>
      <c r="DT211" s="47"/>
    </row>
    <row r="212" ht="15.75" customHeight="1"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7"/>
      <c r="CA212" s="47"/>
      <c r="CB212" s="47"/>
      <c r="CC212" s="47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7"/>
      <c r="CO212" s="47"/>
      <c r="CP212" s="47"/>
      <c r="CQ212" s="47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7"/>
      <c r="DC212" s="47"/>
      <c r="DD212" s="47"/>
      <c r="DE212" s="47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7"/>
      <c r="DQ212" s="47"/>
      <c r="DR212" s="47"/>
      <c r="DS212" s="47"/>
      <c r="DT212" s="47"/>
    </row>
    <row r="213" ht="15.75" customHeight="1"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7"/>
      <c r="CA213" s="47"/>
      <c r="CB213" s="47"/>
      <c r="CC213" s="47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7"/>
      <c r="CO213" s="47"/>
      <c r="CP213" s="47"/>
      <c r="CQ213" s="47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7"/>
      <c r="DC213" s="47"/>
      <c r="DD213" s="47"/>
      <c r="DE213" s="47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7"/>
      <c r="DQ213" s="47"/>
      <c r="DR213" s="47"/>
      <c r="DS213" s="47"/>
      <c r="DT213" s="47"/>
    </row>
    <row r="214" ht="15.75" customHeight="1"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7"/>
      <c r="CA214" s="47"/>
      <c r="CB214" s="47"/>
      <c r="CC214" s="47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7"/>
      <c r="CO214" s="47"/>
      <c r="CP214" s="47"/>
      <c r="CQ214" s="47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7"/>
      <c r="DC214" s="47"/>
      <c r="DD214" s="47"/>
      <c r="DE214" s="47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7"/>
      <c r="DQ214" s="47"/>
      <c r="DR214" s="47"/>
      <c r="DS214" s="47"/>
      <c r="DT214" s="47"/>
    </row>
    <row r="215" ht="15.75" customHeight="1"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7"/>
      <c r="CA215" s="47"/>
      <c r="CB215" s="47"/>
      <c r="CC215" s="47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7"/>
      <c r="CO215" s="47"/>
      <c r="CP215" s="47"/>
      <c r="CQ215" s="47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7"/>
      <c r="DC215" s="47"/>
      <c r="DD215" s="47"/>
      <c r="DE215" s="47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7"/>
      <c r="DQ215" s="47"/>
      <c r="DR215" s="47"/>
      <c r="DS215" s="47"/>
      <c r="DT215" s="47"/>
    </row>
    <row r="216" ht="15.75" customHeight="1"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7"/>
      <c r="CA216" s="47"/>
      <c r="CB216" s="47"/>
      <c r="CC216" s="47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7"/>
      <c r="CO216" s="47"/>
      <c r="CP216" s="47"/>
      <c r="CQ216" s="47"/>
      <c r="CR216" s="47"/>
      <c r="CS216" s="47"/>
      <c r="CT216" s="47"/>
      <c r="CU216" s="47"/>
      <c r="CV216" s="47"/>
      <c r="CW216" s="47"/>
      <c r="CX216" s="47"/>
      <c r="CY216" s="47"/>
      <c r="CZ216" s="47"/>
      <c r="DA216" s="47"/>
      <c r="DB216" s="47"/>
      <c r="DC216" s="47"/>
      <c r="DD216" s="47"/>
      <c r="DE216" s="47"/>
      <c r="DF216" s="47"/>
      <c r="DG216" s="47"/>
      <c r="DH216" s="47"/>
      <c r="DI216" s="47"/>
      <c r="DJ216" s="47"/>
      <c r="DK216" s="47"/>
      <c r="DL216" s="47"/>
      <c r="DM216" s="47"/>
      <c r="DN216" s="47"/>
      <c r="DO216" s="47"/>
      <c r="DP216" s="47"/>
      <c r="DQ216" s="47"/>
      <c r="DR216" s="47"/>
      <c r="DS216" s="47"/>
      <c r="DT216" s="47"/>
    </row>
    <row r="217" ht="15.75" customHeight="1"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7"/>
      <c r="CA217" s="47"/>
      <c r="CB217" s="47"/>
      <c r="CC217" s="47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7"/>
      <c r="CO217" s="47"/>
      <c r="CP217" s="47"/>
      <c r="CQ217" s="47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7"/>
      <c r="DC217" s="47"/>
      <c r="DD217" s="47"/>
      <c r="DE217" s="47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  <c r="DP217" s="47"/>
      <c r="DQ217" s="47"/>
      <c r="DR217" s="47"/>
      <c r="DS217" s="47"/>
      <c r="DT217" s="47"/>
    </row>
    <row r="218" ht="15.75" customHeight="1"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7"/>
      <c r="CA218" s="47"/>
      <c r="CB218" s="47"/>
      <c r="CC218" s="47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7"/>
      <c r="CO218" s="47"/>
      <c r="CP218" s="47"/>
      <c r="CQ218" s="47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7"/>
      <c r="DC218" s="47"/>
      <c r="DD218" s="47"/>
      <c r="DE218" s="47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7"/>
      <c r="DQ218" s="47"/>
      <c r="DR218" s="47"/>
      <c r="DS218" s="47"/>
      <c r="DT218" s="47"/>
    </row>
    <row r="219" ht="15.75" customHeight="1"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  <c r="BZ219" s="47"/>
      <c r="CA219" s="47"/>
      <c r="CB219" s="47"/>
      <c r="CC219" s="47"/>
      <c r="CD219" s="47"/>
      <c r="CE219" s="47"/>
      <c r="CF219" s="47"/>
      <c r="CG219" s="47"/>
      <c r="CH219" s="47"/>
      <c r="CI219" s="47"/>
      <c r="CJ219" s="47"/>
      <c r="CK219" s="47"/>
      <c r="CL219" s="47"/>
      <c r="CM219" s="47"/>
      <c r="CN219" s="47"/>
      <c r="CO219" s="47"/>
      <c r="CP219" s="47"/>
      <c r="CQ219" s="47"/>
      <c r="CR219" s="47"/>
      <c r="CS219" s="47"/>
      <c r="CT219" s="47"/>
      <c r="CU219" s="47"/>
      <c r="CV219" s="47"/>
      <c r="CW219" s="47"/>
      <c r="CX219" s="47"/>
      <c r="CY219" s="47"/>
      <c r="CZ219" s="47"/>
      <c r="DA219" s="47"/>
      <c r="DB219" s="47"/>
      <c r="DC219" s="47"/>
      <c r="DD219" s="47"/>
      <c r="DE219" s="47"/>
      <c r="DF219" s="47"/>
      <c r="DG219" s="47"/>
      <c r="DH219" s="47"/>
      <c r="DI219" s="47"/>
      <c r="DJ219" s="47"/>
      <c r="DK219" s="47"/>
      <c r="DL219" s="47"/>
      <c r="DM219" s="47"/>
      <c r="DN219" s="47"/>
      <c r="DO219" s="47"/>
      <c r="DP219" s="47"/>
      <c r="DQ219" s="47"/>
      <c r="DR219" s="47"/>
      <c r="DS219" s="47"/>
      <c r="DT219" s="47"/>
    </row>
    <row r="220" ht="15.75" customHeight="1"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  <c r="BT220" s="47"/>
      <c r="BU220" s="47"/>
      <c r="BV220" s="47"/>
      <c r="BW220" s="47"/>
      <c r="BX220" s="47"/>
      <c r="BY220" s="47"/>
      <c r="BZ220" s="47"/>
      <c r="CA220" s="47"/>
      <c r="CB220" s="47"/>
      <c r="CC220" s="47"/>
      <c r="CD220" s="47"/>
      <c r="CE220" s="47"/>
      <c r="CF220" s="47"/>
      <c r="CG220" s="47"/>
      <c r="CH220" s="47"/>
      <c r="CI220" s="47"/>
      <c r="CJ220" s="47"/>
      <c r="CK220" s="47"/>
      <c r="CL220" s="47"/>
      <c r="CM220" s="47"/>
      <c r="CN220" s="47"/>
      <c r="CO220" s="47"/>
      <c r="CP220" s="47"/>
      <c r="CQ220" s="47"/>
      <c r="CR220" s="47"/>
      <c r="CS220" s="47"/>
      <c r="CT220" s="47"/>
      <c r="CU220" s="47"/>
      <c r="CV220" s="47"/>
      <c r="CW220" s="47"/>
      <c r="CX220" s="47"/>
      <c r="CY220" s="47"/>
      <c r="CZ220" s="47"/>
      <c r="DA220" s="47"/>
      <c r="DB220" s="47"/>
      <c r="DC220" s="47"/>
      <c r="DD220" s="47"/>
      <c r="DE220" s="47"/>
      <c r="DF220" s="47"/>
      <c r="DG220" s="47"/>
      <c r="DH220" s="47"/>
      <c r="DI220" s="47"/>
      <c r="DJ220" s="47"/>
      <c r="DK220" s="47"/>
      <c r="DL220" s="47"/>
      <c r="DM220" s="47"/>
      <c r="DN220" s="47"/>
      <c r="DO220" s="47"/>
      <c r="DP220" s="47"/>
      <c r="DQ220" s="47"/>
      <c r="DR220" s="47"/>
      <c r="DS220" s="47"/>
      <c r="DT220" s="47"/>
    </row>
    <row r="221" ht="15.75" customHeight="1"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7"/>
      <c r="CA221" s="47"/>
      <c r="CB221" s="47"/>
      <c r="CC221" s="47"/>
      <c r="CD221" s="47"/>
      <c r="CE221" s="47"/>
      <c r="CF221" s="47"/>
      <c r="CG221" s="47"/>
      <c r="CH221" s="47"/>
      <c r="CI221" s="47"/>
      <c r="CJ221" s="47"/>
      <c r="CK221" s="47"/>
      <c r="CL221" s="47"/>
      <c r="CM221" s="47"/>
      <c r="CN221" s="47"/>
      <c r="CO221" s="47"/>
      <c r="CP221" s="47"/>
      <c r="CQ221" s="47"/>
      <c r="CR221" s="47"/>
      <c r="CS221" s="47"/>
      <c r="CT221" s="47"/>
      <c r="CU221" s="47"/>
      <c r="CV221" s="47"/>
      <c r="CW221" s="47"/>
      <c r="CX221" s="47"/>
      <c r="CY221" s="47"/>
      <c r="CZ221" s="47"/>
      <c r="DA221" s="47"/>
      <c r="DB221" s="47"/>
      <c r="DC221" s="47"/>
      <c r="DD221" s="47"/>
      <c r="DE221" s="47"/>
      <c r="DF221" s="47"/>
      <c r="DG221" s="47"/>
      <c r="DH221" s="47"/>
      <c r="DI221" s="47"/>
      <c r="DJ221" s="47"/>
      <c r="DK221" s="47"/>
      <c r="DL221" s="47"/>
      <c r="DM221" s="47"/>
      <c r="DN221" s="47"/>
      <c r="DO221" s="47"/>
      <c r="DP221" s="47"/>
      <c r="DQ221" s="47"/>
      <c r="DR221" s="47"/>
      <c r="DS221" s="47"/>
      <c r="DT221" s="47"/>
    </row>
    <row r="222" ht="15.75" customHeight="1"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7"/>
      <c r="CA222" s="47"/>
      <c r="CB222" s="47"/>
      <c r="CC222" s="47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7"/>
      <c r="CO222" s="47"/>
      <c r="CP222" s="47"/>
      <c r="CQ222" s="47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7"/>
      <c r="DC222" s="47"/>
      <c r="DD222" s="47"/>
      <c r="DE222" s="47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7"/>
      <c r="DQ222" s="47"/>
      <c r="DR222" s="47"/>
      <c r="DS222" s="47"/>
      <c r="DT222" s="47"/>
    </row>
    <row r="223" ht="15.75" customHeight="1"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7"/>
      <c r="CA223" s="47"/>
      <c r="CB223" s="47"/>
      <c r="CC223" s="47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7"/>
      <c r="CO223" s="47"/>
      <c r="CP223" s="47"/>
      <c r="CQ223" s="47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7"/>
      <c r="DC223" s="47"/>
      <c r="DD223" s="47"/>
      <c r="DE223" s="47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7"/>
      <c r="DQ223" s="47"/>
      <c r="DR223" s="47"/>
      <c r="DS223" s="47"/>
      <c r="DT223" s="47"/>
    </row>
    <row r="224" ht="15.75" customHeight="1"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7"/>
      <c r="CA224" s="47"/>
      <c r="CB224" s="47"/>
      <c r="CC224" s="47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7"/>
      <c r="CO224" s="47"/>
      <c r="CP224" s="47"/>
      <c r="CQ224" s="47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7"/>
      <c r="DC224" s="47"/>
      <c r="DD224" s="47"/>
      <c r="DE224" s="47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7"/>
      <c r="DQ224" s="47"/>
      <c r="DR224" s="47"/>
      <c r="DS224" s="47"/>
      <c r="DT224" s="47"/>
    </row>
    <row r="225" ht="15.75" customHeight="1"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7"/>
      <c r="CA225" s="47"/>
      <c r="CB225" s="47"/>
      <c r="CC225" s="47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7"/>
      <c r="CO225" s="47"/>
      <c r="CP225" s="47"/>
      <c r="CQ225" s="47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7"/>
      <c r="DC225" s="47"/>
      <c r="DD225" s="47"/>
      <c r="DE225" s="47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7"/>
      <c r="DQ225" s="47"/>
      <c r="DR225" s="47"/>
      <c r="DS225" s="47"/>
      <c r="DT225" s="47"/>
    </row>
    <row r="226" ht="15.75" customHeight="1"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7"/>
      <c r="CA226" s="47"/>
      <c r="CB226" s="47"/>
      <c r="CC226" s="47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7"/>
      <c r="CO226" s="47"/>
      <c r="CP226" s="47"/>
      <c r="CQ226" s="47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7"/>
      <c r="DC226" s="47"/>
      <c r="DD226" s="47"/>
      <c r="DE226" s="47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7"/>
      <c r="DQ226" s="47"/>
      <c r="DR226" s="47"/>
      <c r="DS226" s="47"/>
      <c r="DT226" s="47"/>
    </row>
    <row r="227" ht="15.75" customHeight="1"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7"/>
      <c r="CA227" s="47"/>
      <c r="CB227" s="47"/>
      <c r="CC227" s="47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7"/>
      <c r="CO227" s="47"/>
      <c r="CP227" s="47"/>
      <c r="CQ227" s="47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7"/>
      <c r="DC227" s="47"/>
      <c r="DD227" s="47"/>
      <c r="DE227" s="47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7"/>
      <c r="DQ227" s="47"/>
      <c r="DR227" s="47"/>
      <c r="DS227" s="47"/>
      <c r="DT227" s="47"/>
    </row>
    <row r="228" ht="15.75" customHeight="1"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7"/>
      <c r="CA228" s="47"/>
      <c r="CB228" s="47"/>
      <c r="CC228" s="47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7"/>
      <c r="CO228" s="47"/>
      <c r="CP228" s="47"/>
      <c r="CQ228" s="47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7"/>
      <c r="DC228" s="47"/>
      <c r="DD228" s="47"/>
      <c r="DE228" s="47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7"/>
      <c r="DQ228" s="47"/>
      <c r="DR228" s="47"/>
      <c r="DS228" s="47"/>
      <c r="DT228" s="47"/>
    </row>
    <row r="229" ht="15.75" customHeight="1"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7"/>
      <c r="CA229" s="47"/>
      <c r="CB229" s="47"/>
      <c r="CC229" s="47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7"/>
      <c r="CO229" s="47"/>
      <c r="CP229" s="47"/>
      <c r="CQ229" s="47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7"/>
      <c r="DC229" s="47"/>
      <c r="DD229" s="47"/>
      <c r="DE229" s="47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7"/>
      <c r="DQ229" s="47"/>
      <c r="DR229" s="47"/>
      <c r="DS229" s="47"/>
      <c r="DT229" s="47"/>
    </row>
    <row r="230" ht="15.75" customHeight="1"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  <c r="BO230" s="47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7"/>
      <c r="CA230" s="47"/>
      <c r="CB230" s="47"/>
      <c r="CC230" s="47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7"/>
      <c r="CO230" s="47"/>
      <c r="CP230" s="47"/>
      <c r="CQ230" s="47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  <c r="DB230" s="47"/>
      <c r="DC230" s="47"/>
      <c r="DD230" s="47"/>
      <c r="DE230" s="47"/>
      <c r="DF230" s="47"/>
      <c r="DG230" s="47"/>
      <c r="DH230" s="47"/>
      <c r="DI230" s="47"/>
      <c r="DJ230" s="47"/>
      <c r="DK230" s="47"/>
      <c r="DL230" s="47"/>
      <c r="DM230" s="47"/>
      <c r="DN230" s="47"/>
      <c r="DO230" s="47"/>
      <c r="DP230" s="47"/>
      <c r="DQ230" s="47"/>
      <c r="DR230" s="47"/>
      <c r="DS230" s="47"/>
      <c r="DT230" s="47"/>
    </row>
    <row r="231" ht="15.75" customHeight="1"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7"/>
      <c r="CA231" s="47"/>
      <c r="CB231" s="47"/>
      <c r="CC231" s="47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7"/>
      <c r="CO231" s="47"/>
      <c r="CP231" s="47"/>
      <c r="CQ231" s="47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7"/>
      <c r="DC231" s="47"/>
      <c r="DD231" s="47"/>
      <c r="DE231" s="47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7"/>
      <c r="DQ231" s="47"/>
      <c r="DR231" s="47"/>
      <c r="DS231" s="47"/>
      <c r="DT231" s="47"/>
    </row>
    <row r="232" ht="15.75" customHeight="1"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7"/>
      <c r="CA232" s="47"/>
      <c r="CB232" s="47"/>
      <c r="CC232" s="47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7"/>
      <c r="CO232" s="47"/>
      <c r="CP232" s="47"/>
      <c r="CQ232" s="47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7"/>
      <c r="DC232" s="47"/>
      <c r="DD232" s="47"/>
      <c r="DE232" s="47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  <c r="DP232" s="47"/>
      <c r="DQ232" s="47"/>
      <c r="DR232" s="47"/>
      <c r="DS232" s="47"/>
      <c r="DT232" s="47"/>
    </row>
    <row r="233" ht="15.75" customHeight="1"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7"/>
      <c r="CA233" s="47"/>
      <c r="CB233" s="47"/>
      <c r="CC233" s="47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7"/>
      <c r="CO233" s="47"/>
      <c r="CP233" s="47"/>
      <c r="CQ233" s="47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7"/>
      <c r="DC233" s="47"/>
      <c r="DD233" s="47"/>
      <c r="DE233" s="47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7"/>
      <c r="DQ233" s="47"/>
      <c r="DR233" s="47"/>
      <c r="DS233" s="47"/>
      <c r="DT233" s="47"/>
    </row>
    <row r="234" ht="15.75" customHeight="1"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  <c r="BO234" s="47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7"/>
      <c r="CA234" s="47"/>
      <c r="CB234" s="47"/>
      <c r="CC234" s="47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7"/>
      <c r="CO234" s="47"/>
      <c r="CP234" s="47"/>
      <c r="CQ234" s="47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7"/>
      <c r="DC234" s="47"/>
      <c r="DD234" s="47"/>
      <c r="DE234" s="47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7"/>
      <c r="DQ234" s="47"/>
      <c r="DR234" s="47"/>
      <c r="DS234" s="47"/>
      <c r="DT234" s="47"/>
    </row>
    <row r="235" ht="15.75" customHeight="1"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  <c r="BO235" s="47"/>
      <c r="BP235" s="47"/>
      <c r="BQ235" s="47"/>
      <c r="BR235" s="47"/>
      <c r="BS235" s="47"/>
      <c r="BT235" s="47"/>
      <c r="BU235" s="47"/>
      <c r="BV235" s="47"/>
      <c r="BW235" s="47"/>
      <c r="BX235" s="47"/>
      <c r="BY235" s="47"/>
      <c r="BZ235" s="47"/>
      <c r="CA235" s="47"/>
      <c r="CB235" s="47"/>
      <c r="CC235" s="47"/>
      <c r="CD235" s="47"/>
      <c r="CE235" s="47"/>
      <c r="CF235" s="47"/>
      <c r="CG235" s="47"/>
      <c r="CH235" s="47"/>
      <c r="CI235" s="47"/>
      <c r="CJ235" s="47"/>
      <c r="CK235" s="47"/>
      <c r="CL235" s="47"/>
      <c r="CM235" s="47"/>
      <c r="CN235" s="47"/>
      <c r="CO235" s="47"/>
      <c r="CP235" s="47"/>
      <c r="CQ235" s="47"/>
      <c r="CR235" s="47"/>
      <c r="CS235" s="47"/>
      <c r="CT235" s="47"/>
      <c r="CU235" s="47"/>
      <c r="CV235" s="47"/>
      <c r="CW235" s="47"/>
      <c r="CX235" s="47"/>
      <c r="CY235" s="47"/>
      <c r="CZ235" s="47"/>
      <c r="DA235" s="47"/>
      <c r="DB235" s="47"/>
      <c r="DC235" s="47"/>
      <c r="DD235" s="47"/>
      <c r="DE235" s="47"/>
      <c r="DF235" s="47"/>
      <c r="DG235" s="47"/>
      <c r="DH235" s="47"/>
      <c r="DI235" s="47"/>
      <c r="DJ235" s="47"/>
      <c r="DK235" s="47"/>
      <c r="DL235" s="47"/>
      <c r="DM235" s="47"/>
      <c r="DN235" s="47"/>
      <c r="DO235" s="47"/>
      <c r="DP235" s="47"/>
      <c r="DQ235" s="47"/>
      <c r="DR235" s="47"/>
      <c r="DS235" s="47"/>
      <c r="DT235" s="47"/>
    </row>
    <row r="236" ht="15.75" customHeight="1"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7"/>
      <c r="BM236" s="47"/>
      <c r="BN236" s="47"/>
      <c r="BO236" s="47"/>
      <c r="BP236" s="47"/>
      <c r="BQ236" s="47"/>
      <c r="BR236" s="47"/>
      <c r="BS236" s="47"/>
      <c r="BT236" s="47"/>
      <c r="BU236" s="47"/>
      <c r="BV236" s="47"/>
      <c r="BW236" s="47"/>
      <c r="BX236" s="47"/>
      <c r="BY236" s="47"/>
      <c r="BZ236" s="47"/>
      <c r="CA236" s="47"/>
      <c r="CB236" s="47"/>
      <c r="CC236" s="47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7"/>
      <c r="CO236" s="47"/>
      <c r="CP236" s="47"/>
      <c r="CQ236" s="47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7"/>
      <c r="DC236" s="47"/>
      <c r="DD236" s="47"/>
      <c r="DE236" s="47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7"/>
      <c r="DQ236" s="47"/>
      <c r="DR236" s="47"/>
      <c r="DS236" s="47"/>
      <c r="DT236" s="47"/>
    </row>
    <row r="237" ht="15.75" customHeight="1"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  <c r="BO237" s="47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7"/>
      <c r="CA237" s="47"/>
      <c r="CB237" s="47"/>
      <c r="CC237" s="47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7"/>
      <c r="CO237" s="47"/>
      <c r="CP237" s="47"/>
      <c r="CQ237" s="47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7"/>
      <c r="DC237" s="47"/>
      <c r="DD237" s="47"/>
      <c r="DE237" s="47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7"/>
      <c r="DQ237" s="47"/>
      <c r="DR237" s="47"/>
      <c r="DS237" s="47"/>
      <c r="DT237" s="47"/>
    </row>
    <row r="238" ht="15.75" customHeight="1"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7"/>
      <c r="BM238" s="47"/>
      <c r="BN238" s="47"/>
      <c r="BO238" s="47"/>
      <c r="BP238" s="47"/>
      <c r="BQ238" s="47"/>
      <c r="BR238" s="47"/>
      <c r="BS238" s="47"/>
      <c r="BT238" s="47"/>
      <c r="BU238" s="47"/>
      <c r="BV238" s="47"/>
      <c r="BW238" s="47"/>
      <c r="BX238" s="47"/>
      <c r="BY238" s="47"/>
      <c r="BZ238" s="47"/>
      <c r="CA238" s="47"/>
      <c r="CB238" s="47"/>
      <c r="CC238" s="47"/>
      <c r="CD238" s="47"/>
      <c r="CE238" s="47"/>
      <c r="CF238" s="47"/>
      <c r="CG238" s="47"/>
      <c r="CH238" s="47"/>
      <c r="CI238" s="47"/>
      <c r="CJ238" s="47"/>
      <c r="CK238" s="47"/>
      <c r="CL238" s="47"/>
      <c r="CM238" s="47"/>
      <c r="CN238" s="47"/>
      <c r="CO238" s="47"/>
      <c r="CP238" s="47"/>
      <c r="CQ238" s="47"/>
      <c r="CR238" s="47"/>
      <c r="CS238" s="47"/>
      <c r="CT238" s="47"/>
      <c r="CU238" s="47"/>
      <c r="CV238" s="47"/>
      <c r="CW238" s="47"/>
      <c r="CX238" s="47"/>
      <c r="CY238" s="47"/>
      <c r="CZ238" s="47"/>
      <c r="DA238" s="47"/>
      <c r="DB238" s="47"/>
      <c r="DC238" s="47"/>
      <c r="DD238" s="47"/>
      <c r="DE238" s="47"/>
      <c r="DF238" s="47"/>
      <c r="DG238" s="47"/>
      <c r="DH238" s="47"/>
      <c r="DI238" s="47"/>
      <c r="DJ238" s="47"/>
      <c r="DK238" s="47"/>
      <c r="DL238" s="47"/>
      <c r="DM238" s="47"/>
      <c r="DN238" s="47"/>
      <c r="DO238" s="47"/>
      <c r="DP238" s="47"/>
      <c r="DQ238" s="47"/>
      <c r="DR238" s="47"/>
      <c r="DS238" s="47"/>
      <c r="DT238" s="47"/>
    </row>
    <row r="239" ht="15.75" customHeight="1"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7"/>
      <c r="BM239" s="47"/>
      <c r="BN239" s="47"/>
      <c r="BO239" s="47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7"/>
      <c r="CA239" s="47"/>
      <c r="CB239" s="47"/>
      <c r="CC239" s="47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7"/>
      <c r="CO239" s="47"/>
      <c r="CP239" s="47"/>
      <c r="CQ239" s="47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7"/>
      <c r="DC239" s="47"/>
      <c r="DD239" s="47"/>
      <c r="DE239" s="47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7"/>
      <c r="DQ239" s="47"/>
      <c r="DR239" s="47"/>
      <c r="DS239" s="47"/>
      <c r="DT239" s="47"/>
    </row>
    <row r="240" ht="15.75" customHeight="1"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  <c r="BT240" s="47"/>
      <c r="BU240" s="47"/>
      <c r="BV240" s="47"/>
      <c r="BW240" s="47"/>
      <c r="BX240" s="47"/>
      <c r="BY240" s="47"/>
      <c r="BZ240" s="47"/>
      <c r="CA240" s="47"/>
      <c r="CB240" s="47"/>
      <c r="CC240" s="47"/>
      <c r="CD240" s="47"/>
      <c r="CE240" s="47"/>
      <c r="CF240" s="47"/>
      <c r="CG240" s="47"/>
      <c r="CH240" s="47"/>
      <c r="CI240" s="47"/>
      <c r="CJ240" s="47"/>
      <c r="CK240" s="47"/>
      <c r="CL240" s="47"/>
      <c r="CM240" s="47"/>
      <c r="CN240" s="47"/>
      <c r="CO240" s="47"/>
      <c r="CP240" s="47"/>
      <c r="CQ240" s="47"/>
      <c r="CR240" s="47"/>
      <c r="CS240" s="47"/>
      <c r="CT240" s="47"/>
      <c r="CU240" s="47"/>
      <c r="CV240" s="47"/>
      <c r="CW240" s="47"/>
      <c r="CX240" s="47"/>
      <c r="CY240" s="47"/>
      <c r="CZ240" s="47"/>
      <c r="DA240" s="47"/>
      <c r="DB240" s="47"/>
      <c r="DC240" s="47"/>
      <c r="DD240" s="47"/>
      <c r="DE240" s="47"/>
      <c r="DF240" s="47"/>
      <c r="DG240" s="47"/>
      <c r="DH240" s="47"/>
      <c r="DI240" s="47"/>
      <c r="DJ240" s="47"/>
      <c r="DK240" s="47"/>
      <c r="DL240" s="47"/>
      <c r="DM240" s="47"/>
      <c r="DN240" s="47"/>
      <c r="DO240" s="47"/>
      <c r="DP240" s="47"/>
      <c r="DQ240" s="47"/>
      <c r="DR240" s="47"/>
      <c r="DS240" s="47"/>
      <c r="DT240" s="47"/>
    </row>
    <row r="241" ht="15.75" customHeight="1"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  <c r="BO241" s="47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7"/>
      <c r="CA241" s="47"/>
      <c r="CB241" s="47"/>
      <c r="CC241" s="47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7"/>
      <c r="CO241" s="47"/>
      <c r="CP241" s="47"/>
      <c r="CQ241" s="47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7"/>
      <c r="DC241" s="47"/>
      <c r="DD241" s="47"/>
      <c r="DE241" s="47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7"/>
      <c r="DQ241" s="47"/>
      <c r="DR241" s="47"/>
      <c r="DS241" s="47"/>
      <c r="DT241" s="47"/>
    </row>
    <row r="242" ht="15.75" customHeight="1"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7"/>
      <c r="BM242" s="47"/>
      <c r="BN242" s="47"/>
      <c r="BO242" s="47"/>
      <c r="BP242" s="47"/>
      <c r="BQ242" s="47"/>
      <c r="BR242" s="47"/>
      <c r="BS242" s="47"/>
      <c r="BT242" s="47"/>
      <c r="BU242" s="47"/>
      <c r="BV242" s="47"/>
      <c r="BW242" s="47"/>
      <c r="BX242" s="47"/>
      <c r="BY242" s="47"/>
      <c r="BZ242" s="47"/>
      <c r="CA242" s="47"/>
      <c r="CB242" s="47"/>
      <c r="CC242" s="47"/>
      <c r="CD242" s="47"/>
      <c r="CE242" s="47"/>
      <c r="CF242" s="47"/>
      <c r="CG242" s="47"/>
      <c r="CH242" s="47"/>
      <c r="CI242" s="47"/>
      <c r="CJ242" s="47"/>
      <c r="CK242" s="47"/>
      <c r="CL242" s="47"/>
      <c r="CM242" s="47"/>
      <c r="CN242" s="47"/>
      <c r="CO242" s="47"/>
      <c r="CP242" s="47"/>
      <c r="CQ242" s="47"/>
      <c r="CR242" s="47"/>
      <c r="CS242" s="47"/>
      <c r="CT242" s="47"/>
      <c r="CU242" s="47"/>
      <c r="CV242" s="47"/>
      <c r="CW242" s="47"/>
      <c r="CX242" s="47"/>
      <c r="CY242" s="47"/>
      <c r="CZ242" s="47"/>
      <c r="DA242" s="47"/>
      <c r="DB242" s="47"/>
      <c r="DC242" s="47"/>
      <c r="DD242" s="47"/>
      <c r="DE242" s="47"/>
      <c r="DF242" s="47"/>
      <c r="DG242" s="47"/>
      <c r="DH242" s="47"/>
      <c r="DI242" s="47"/>
      <c r="DJ242" s="47"/>
      <c r="DK242" s="47"/>
      <c r="DL242" s="47"/>
      <c r="DM242" s="47"/>
      <c r="DN242" s="47"/>
      <c r="DO242" s="47"/>
      <c r="DP242" s="47"/>
      <c r="DQ242" s="47"/>
      <c r="DR242" s="47"/>
      <c r="DS242" s="47"/>
      <c r="DT242" s="47"/>
    </row>
    <row r="243" ht="15.75" customHeight="1"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  <c r="BO243" s="47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7"/>
      <c r="CA243" s="47"/>
      <c r="CB243" s="47"/>
      <c r="CC243" s="47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7"/>
      <c r="CO243" s="47"/>
      <c r="CP243" s="47"/>
      <c r="CQ243" s="47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7"/>
      <c r="DC243" s="47"/>
      <c r="DD243" s="47"/>
      <c r="DE243" s="47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7"/>
      <c r="DQ243" s="47"/>
      <c r="DR243" s="47"/>
      <c r="DS243" s="47"/>
      <c r="DT243" s="47"/>
    </row>
    <row r="244" ht="15.75" customHeight="1"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  <c r="BQ244" s="47"/>
      <c r="BR244" s="47"/>
      <c r="BS244" s="47"/>
      <c r="BT244" s="47"/>
      <c r="BU244" s="47"/>
      <c r="BV244" s="47"/>
      <c r="BW244" s="47"/>
      <c r="BX244" s="47"/>
      <c r="BY244" s="47"/>
      <c r="BZ244" s="47"/>
      <c r="CA244" s="47"/>
      <c r="CB244" s="47"/>
      <c r="CC244" s="47"/>
      <c r="CD244" s="47"/>
      <c r="CE244" s="47"/>
      <c r="CF244" s="47"/>
      <c r="CG244" s="47"/>
      <c r="CH244" s="47"/>
      <c r="CI244" s="47"/>
      <c r="CJ244" s="47"/>
      <c r="CK244" s="47"/>
      <c r="CL244" s="47"/>
      <c r="CM244" s="47"/>
      <c r="CN244" s="47"/>
      <c r="CO244" s="47"/>
      <c r="CP244" s="47"/>
      <c r="CQ244" s="47"/>
      <c r="CR244" s="47"/>
      <c r="CS244" s="47"/>
      <c r="CT244" s="47"/>
      <c r="CU244" s="47"/>
      <c r="CV244" s="47"/>
      <c r="CW244" s="47"/>
      <c r="CX244" s="47"/>
      <c r="CY244" s="47"/>
      <c r="CZ244" s="47"/>
      <c r="DA244" s="47"/>
      <c r="DB244" s="47"/>
      <c r="DC244" s="47"/>
      <c r="DD244" s="47"/>
      <c r="DE244" s="47"/>
      <c r="DF244" s="47"/>
      <c r="DG244" s="47"/>
      <c r="DH244" s="47"/>
      <c r="DI244" s="47"/>
      <c r="DJ244" s="47"/>
      <c r="DK244" s="47"/>
      <c r="DL244" s="47"/>
      <c r="DM244" s="47"/>
      <c r="DN244" s="47"/>
      <c r="DO244" s="47"/>
      <c r="DP244" s="47"/>
      <c r="DQ244" s="47"/>
      <c r="DR244" s="47"/>
      <c r="DS244" s="47"/>
      <c r="DT244" s="47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8">
    <mergeCell ref="AH3:AN3"/>
    <mergeCell ref="AO3:AV3"/>
    <mergeCell ref="AX3:BD3"/>
    <mergeCell ref="BF3:BM3"/>
    <mergeCell ref="BN3:BU3"/>
    <mergeCell ref="BV3:CC3"/>
    <mergeCell ref="CD3:CK3"/>
    <mergeCell ref="CL3:CS3"/>
    <mergeCell ref="CT3:DA3"/>
    <mergeCell ref="DB3:DI3"/>
    <mergeCell ref="DJ3:DT3"/>
    <mergeCell ref="A1:G1"/>
    <mergeCell ref="A2:G2"/>
    <mergeCell ref="CL2:CT2"/>
    <mergeCell ref="C3:I3"/>
    <mergeCell ref="J3:Q3"/>
    <mergeCell ref="R3:Y3"/>
    <mergeCell ref="Z3:AG3"/>
  </mergeCells>
  <hyperlinks>
    <hyperlink r:id="rId1" ref="A3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24.25"/>
    <col customWidth="1" min="3" max="6" width="12.63"/>
  </cols>
  <sheetData>
    <row r="1" ht="15.75" customHeight="1">
      <c r="A1" s="1" t="s">
        <v>0</v>
      </c>
      <c r="B1" s="13"/>
      <c r="C1" s="13"/>
      <c r="D1" s="13"/>
      <c r="E1" s="14"/>
    </row>
    <row r="2" ht="15.75" customHeight="1">
      <c r="A2" s="1" t="s">
        <v>1</v>
      </c>
      <c r="B2" s="13"/>
      <c r="C2" s="13"/>
      <c r="D2" s="13"/>
      <c r="E2" s="14"/>
    </row>
    <row r="3" ht="15.75" customHeight="1">
      <c r="A3" s="103" t="s">
        <v>2</v>
      </c>
      <c r="B3" s="104" t="s">
        <v>3</v>
      </c>
      <c r="C3" s="48" t="s">
        <v>4</v>
      </c>
      <c r="D3" s="13"/>
      <c r="E3" s="13"/>
      <c r="F3" s="14"/>
      <c r="G3" s="12">
        <v>45658.0</v>
      </c>
      <c r="H3" s="13"/>
      <c r="I3" s="13"/>
      <c r="J3" s="13"/>
      <c r="K3" s="13"/>
      <c r="L3" s="14"/>
      <c r="M3" s="105">
        <v>45689.0</v>
      </c>
      <c r="N3" s="13"/>
      <c r="O3" s="13"/>
      <c r="P3" s="13"/>
      <c r="Q3" s="13"/>
      <c r="R3" s="14"/>
      <c r="S3" s="105">
        <v>45717.0</v>
      </c>
      <c r="T3" s="13"/>
      <c r="U3" s="13"/>
      <c r="V3" s="13"/>
      <c r="W3" s="13"/>
      <c r="X3" s="14"/>
      <c r="Y3" s="105">
        <v>45748.0</v>
      </c>
      <c r="Z3" s="13"/>
      <c r="AA3" s="13"/>
      <c r="AB3" s="13"/>
      <c r="AC3" s="13"/>
      <c r="AD3" s="14"/>
      <c r="AE3" s="106">
        <v>45778.0</v>
      </c>
      <c r="AF3" s="13"/>
      <c r="AG3" s="13"/>
      <c r="AH3" s="13"/>
      <c r="AI3" s="13"/>
      <c r="AJ3" s="14"/>
      <c r="AK3" s="106">
        <v>45809.0</v>
      </c>
      <c r="AL3" s="13"/>
      <c r="AM3" s="13"/>
      <c r="AN3" s="13"/>
      <c r="AO3" s="13"/>
      <c r="AP3" s="14"/>
      <c r="AQ3" s="107">
        <v>45839.0</v>
      </c>
      <c r="AR3" s="13"/>
      <c r="AS3" s="13"/>
      <c r="AT3" s="13"/>
      <c r="AU3" s="13"/>
      <c r="AV3" s="14"/>
      <c r="AW3" s="107">
        <v>45870.0</v>
      </c>
      <c r="AX3" s="13"/>
      <c r="AY3" s="13"/>
      <c r="AZ3" s="13"/>
      <c r="BA3" s="13"/>
      <c r="BB3" s="14"/>
      <c r="BC3" s="107">
        <v>45901.0</v>
      </c>
      <c r="BD3" s="13"/>
      <c r="BE3" s="13"/>
      <c r="BF3" s="13"/>
      <c r="BG3" s="13"/>
      <c r="BH3" s="13"/>
      <c r="BI3" s="107">
        <v>45931.0</v>
      </c>
      <c r="BJ3" s="13"/>
      <c r="BK3" s="13"/>
      <c r="BL3" s="13"/>
      <c r="BM3" s="13"/>
      <c r="BN3" s="14"/>
      <c r="BO3" s="107">
        <v>45962.0</v>
      </c>
      <c r="BP3" s="13"/>
      <c r="BQ3" s="13"/>
      <c r="BR3" s="13"/>
      <c r="BS3" s="13"/>
      <c r="BT3" s="14"/>
      <c r="BU3" s="107">
        <v>45992.0</v>
      </c>
      <c r="BV3" s="13"/>
      <c r="BW3" s="13"/>
      <c r="BX3" s="13"/>
      <c r="BY3" s="13"/>
      <c r="BZ3" s="14"/>
      <c r="CA3" s="107">
        <v>46023.0</v>
      </c>
      <c r="CB3" s="13"/>
      <c r="CC3" s="13"/>
      <c r="CD3" s="13"/>
      <c r="CE3" s="13"/>
      <c r="CF3" s="14"/>
      <c r="CG3" s="108"/>
      <c r="CH3" s="108"/>
      <c r="CI3" s="109" t="s">
        <v>77</v>
      </c>
      <c r="CJ3" s="108"/>
      <c r="CK3" s="108"/>
      <c r="CL3" s="108"/>
      <c r="CM3" s="108"/>
      <c r="CN3" s="108"/>
    </row>
    <row r="4" ht="15.75" customHeight="1">
      <c r="A4" s="19"/>
      <c r="B4" s="19"/>
      <c r="C4" s="30" t="s">
        <v>5</v>
      </c>
      <c r="D4" s="30" t="s">
        <v>6</v>
      </c>
      <c r="E4" s="21" t="s">
        <v>8</v>
      </c>
      <c r="F4" s="21" t="s">
        <v>78</v>
      </c>
      <c r="G4" s="30" t="s">
        <v>5</v>
      </c>
      <c r="H4" s="30" t="s">
        <v>6</v>
      </c>
      <c r="I4" s="21" t="s">
        <v>12</v>
      </c>
      <c r="J4" s="21" t="s">
        <v>13</v>
      </c>
      <c r="K4" s="21" t="s">
        <v>15</v>
      </c>
      <c r="L4" s="31" t="s">
        <v>70</v>
      </c>
      <c r="M4" s="31" t="s">
        <v>5</v>
      </c>
      <c r="N4" s="31" t="s">
        <v>6</v>
      </c>
      <c r="O4" s="110" t="s">
        <v>79</v>
      </c>
      <c r="P4" s="110" t="s">
        <v>13</v>
      </c>
      <c r="Q4" s="110" t="s">
        <v>80</v>
      </c>
      <c r="R4" s="31" t="s">
        <v>81</v>
      </c>
      <c r="S4" s="31" t="s">
        <v>5</v>
      </c>
      <c r="T4" s="31" t="s">
        <v>6</v>
      </c>
      <c r="U4" s="110" t="s">
        <v>79</v>
      </c>
      <c r="V4" s="110" t="s">
        <v>13</v>
      </c>
      <c r="W4" s="110" t="s">
        <v>80</v>
      </c>
      <c r="X4" s="31" t="s">
        <v>81</v>
      </c>
      <c r="Y4" s="31" t="s">
        <v>5</v>
      </c>
      <c r="Z4" s="31" t="s">
        <v>6</v>
      </c>
      <c r="AA4" s="110" t="s">
        <v>79</v>
      </c>
      <c r="AB4" s="110" t="s">
        <v>13</v>
      </c>
      <c r="AC4" s="110" t="s">
        <v>80</v>
      </c>
      <c r="AD4" s="31" t="s">
        <v>81</v>
      </c>
      <c r="AE4" s="111" t="s">
        <v>5</v>
      </c>
      <c r="AF4" s="112" t="s">
        <v>6</v>
      </c>
      <c r="AG4" s="113" t="s">
        <v>79</v>
      </c>
      <c r="AH4" s="113" t="s">
        <v>13</v>
      </c>
      <c r="AI4" s="113" t="s">
        <v>80</v>
      </c>
      <c r="AJ4" s="31" t="s">
        <v>81</v>
      </c>
      <c r="AK4" s="112" t="s">
        <v>5</v>
      </c>
      <c r="AL4" s="112" t="s">
        <v>6</v>
      </c>
      <c r="AM4" s="113" t="s">
        <v>79</v>
      </c>
      <c r="AN4" s="113" t="s">
        <v>13</v>
      </c>
      <c r="AO4" s="113" t="s">
        <v>80</v>
      </c>
      <c r="AP4" s="31" t="s">
        <v>81</v>
      </c>
      <c r="AQ4" s="114" t="s">
        <v>5</v>
      </c>
      <c r="AR4" s="112" t="s">
        <v>6</v>
      </c>
      <c r="AS4" s="113" t="s">
        <v>79</v>
      </c>
      <c r="AT4" s="113" t="s">
        <v>13</v>
      </c>
      <c r="AU4" s="113" t="s">
        <v>80</v>
      </c>
      <c r="AV4" s="31" t="s">
        <v>81</v>
      </c>
      <c r="AW4" s="114" t="s">
        <v>5</v>
      </c>
      <c r="AX4" s="112" t="s">
        <v>6</v>
      </c>
      <c r="AY4" s="113" t="s">
        <v>79</v>
      </c>
      <c r="AZ4" s="113" t="s">
        <v>13</v>
      </c>
      <c r="BA4" s="113" t="s">
        <v>80</v>
      </c>
      <c r="BB4" s="31" t="s">
        <v>81</v>
      </c>
      <c r="BC4" s="114" t="s">
        <v>5</v>
      </c>
      <c r="BD4" s="112" t="s">
        <v>6</v>
      </c>
      <c r="BE4" s="113" t="s">
        <v>79</v>
      </c>
      <c r="BF4" s="113" t="s">
        <v>13</v>
      </c>
      <c r="BG4" s="113" t="s">
        <v>80</v>
      </c>
      <c r="BH4" s="19" t="s">
        <v>81</v>
      </c>
      <c r="BI4" s="114" t="s">
        <v>5</v>
      </c>
      <c r="BJ4" s="112" t="s">
        <v>6</v>
      </c>
      <c r="BK4" s="113" t="s">
        <v>79</v>
      </c>
      <c r="BL4" s="113" t="s">
        <v>13</v>
      </c>
      <c r="BM4" s="113" t="s">
        <v>80</v>
      </c>
      <c r="BN4" s="19" t="s">
        <v>81</v>
      </c>
      <c r="BO4" s="114" t="s">
        <v>5</v>
      </c>
      <c r="BP4" s="112" t="s">
        <v>6</v>
      </c>
      <c r="BQ4" s="113" t="s">
        <v>79</v>
      </c>
      <c r="BR4" s="113" t="s">
        <v>13</v>
      </c>
      <c r="BS4" s="113" t="s">
        <v>80</v>
      </c>
      <c r="BT4" s="19" t="s">
        <v>81</v>
      </c>
      <c r="BU4" s="114" t="s">
        <v>5</v>
      </c>
      <c r="BV4" s="112" t="s">
        <v>6</v>
      </c>
      <c r="BW4" s="113" t="s">
        <v>79</v>
      </c>
      <c r="BX4" s="113" t="s">
        <v>13</v>
      </c>
      <c r="BY4" s="113" t="s">
        <v>80</v>
      </c>
      <c r="BZ4" s="19" t="s">
        <v>81</v>
      </c>
      <c r="CA4" s="114" t="s">
        <v>5</v>
      </c>
      <c r="CB4" s="112" t="s">
        <v>6</v>
      </c>
      <c r="CC4" s="113" t="s">
        <v>79</v>
      </c>
      <c r="CD4" s="113" t="s">
        <v>13</v>
      </c>
      <c r="CE4" s="113" t="s">
        <v>80</v>
      </c>
      <c r="CF4" s="19" t="s">
        <v>81</v>
      </c>
      <c r="CG4" s="114" t="s">
        <v>5</v>
      </c>
      <c r="CH4" s="112" t="s">
        <v>6</v>
      </c>
      <c r="CI4" s="113" t="s">
        <v>79</v>
      </c>
      <c r="CJ4" s="113" t="s">
        <v>13</v>
      </c>
      <c r="CK4" s="113" t="s">
        <v>80</v>
      </c>
      <c r="CL4" s="115" t="s">
        <v>74</v>
      </c>
      <c r="CM4" s="115" t="s">
        <v>82</v>
      </c>
      <c r="CN4" s="115" t="s">
        <v>81</v>
      </c>
    </row>
    <row r="5" ht="15.75" customHeight="1">
      <c r="A5" s="116"/>
      <c r="B5" s="30" t="s">
        <v>22</v>
      </c>
      <c r="C5" s="31">
        <v>9.0</v>
      </c>
      <c r="D5" s="31">
        <v>16.0</v>
      </c>
      <c r="E5" s="31">
        <f t="shared" ref="E5:E45" si="12">SUM(D5, C5)</f>
        <v>25</v>
      </c>
      <c r="F5" s="31">
        <f t="shared" ref="F5:F45" si="13">E5*4</f>
        <v>100</v>
      </c>
      <c r="G5" s="31">
        <v>8.0</v>
      </c>
      <c r="H5" s="31">
        <v>21.0</v>
      </c>
      <c r="I5" s="31">
        <f t="shared" ref="I5:I45" si="14"> C5 +G5</f>
        <v>17</v>
      </c>
      <c r="J5" s="31">
        <f t="shared" ref="J5:J45" si="15">D5 +H5</f>
        <v>37</v>
      </c>
      <c r="K5" s="31">
        <f t="shared" ref="K5:K45" si="16">I5 +J5</f>
        <v>54</v>
      </c>
      <c r="L5" s="31">
        <f t="shared" ref="L5:L45" si="17">K5/54 *100</f>
        <v>100</v>
      </c>
      <c r="M5" s="31">
        <v>9.0</v>
      </c>
      <c r="N5" s="31">
        <v>18.0</v>
      </c>
      <c r="O5" s="31">
        <f t="shared" ref="O5:P5" si="1">I5+M5</f>
        <v>26</v>
      </c>
      <c r="P5" s="31">
        <f t="shared" si="1"/>
        <v>55</v>
      </c>
      <c r="Q5" s="31">
        <f t="shared" ref="Q5:Q45" si="19">O5+P5</f>
        <v>81</v>
      </c>
      <c r="R5" s="31">
        <f t="shared" ref="R5:R45" si="20">Q5/81%</f>
        <v>100</v>
      </c>
      <c r="S5" s="31">
        <v>13.0</v>
      </c>
      <c r="T5" s="31">
        <v>16.0</v>
      </c>
      <c r="U5" s="31">
        <f t="shared" ref="U5:V5" si="2">S5+O5</f>
        <v>39</v>
      </c>
      <c r="V5" s="31">
        <f t="shared" si="2"/>
        <v>71</v>
      </c>
      <c r="W5" s="31">
        <f t="shared" ref="W5:W45" si="22">U5+V5</f>
        <v>110</v>
      </c>
      <c r="X5" s="31">
        <f t="shared" ref="X5:X45" si="23">W5/110%</f>
        <v>100</v>
      </c>
      <c r="Y5" s="31">
        <v>7.0</v>
      </c>
      <c r="Z5" s="31">
        <v>16.0</v>
      </c>
      <c r="AA5" s="31">
        <f t="shared" ref="AA5:AB5" si="3">U5+Y5</f>
        <v>46</v>
      </c>
      <c r="AB5" s="31">
        <f t="shared" si="3"/>
        <v>87</v>
      </c>
      <c r="AC5" s="31">
        <f t="shared" ref="AC5:AC45" si="25">AA5+AB5</f>
        <v>133</v>
      </c>
      <c r="AD5" s="31">
        <f t="shared" ref="AD5:AD45" si="26">AC5/133%</f>
        <v>100</v>
      </c>
      <c r="AE5" s="31">
        <v>7.0</v>
      </c>
      <c r="AF5" s="31">
        <v>14.0</v>
      </c>
      <c r="AG5" s="31">
        <f t="shared" ref="AG5:AH5" si="4">AA5+AE5</f>
        <v>53</v>
      </c>
      <c r="AH5" s="31">
        <f t="shared" si="4"/>
        <v>101</v>
      </c>
      <c r="AI5" s="31">
        <f t="shared" ref="AI5:AI45" si="28">AG5+AH5</f>
        <v>154</v>
      </c>
      <c r="AJ5" s="31">
        <f t="shared" ref="AJ5:AJ45" si="29">AI5/154%</f>
        <v>100</v>
      </c>
      <c r="AK5" s="31">
        <v>10.0</v>
      </c>
      <c r="AL5" s="31">
        <v>23.0</v>
      </c>
      <c r="AM5" s="31">
        <f t="shared" ref="AM5:AN5" si="5">AG5 +AK5</f>
        <v>63</v>
      </c>
      <c r="AN5" s="31">
        <f t="shared" si="5"/>
        <v>124</v>
      </c>
      <c r="AO5" s="31">
        <f t="shared" ref="AO5:AO45" si="31">AM5+AN5</f>
        <v>187</v>
      </c>
      <c r="AP5" s="31">
        <f t="shared" ref="AP5:AP45" si="32">AO5/187%</f>
        <v>100</v>
      </c>
      <c r="AQ5" s="117">
        <v>9.0</v>
      </c>
      <c r="AR5" s="117">
        <v>22.0</v>
      </c>
      <c r="AS5" s="31">
        <f t="shared" ref="AS5:AT5" si="6">AM5+AQ5</f>
        <v>72</v>
      </c>
      <c r="AT5" s="31">
        <f t="shared" si="6"/>
        <v>146</v>
      </c>
      <c r="AU5" s="31">
        <f t="shared" ref="AU5:AU45" si="34">AS5+AT5</f>
        <v>218</v>
      </c>
      <c r="AV5" s="31">
        <f t="shared" ref="AV5:AV45" si="35">AU5/218%</f>
        <v>100</v>
      </c>
      <c r="AW5" s="117">
        <v>8.0</v>
      </c>
      <c r="AX5" s="117">
        <v>18.0</v>
      </c>
      <c r="AY5" s="31">
        <f t="shared" ref="AY5:AZ5" si="7">AS5+AW5</f>
        <v>80</v>
      </c>
      <c r="AZ5" s="31">
        <f t="shared" si="7"/>
        <v>164</v>
      </c>
      <c r="BA5" s="31">
        <f t="shared" ref="BA5:BA45" si="37">AY5+AZ5</f>
        <v>244</v>
      </c>
      <c r="BB5" s="31">
        <f t="shared" ref="BB5:BB45" si="38">BA5/244%</f>
        <v>100</v>
      </c>
      <c r="BC5" s="117">
        <v>8.0</v>
      </c>
      <c r="BD5" s="117">
        <v>15.0</v>
      </c>
      <c r="BE5" s="31">
        <f t="shared" ref="BE5:BF5" si="8">AY5+BC5</f>
        <v>88</v>
      </c>
      <c r="BF5" s="31">
        <f t="shared" si="8"/>
        <v>179</v>
      </c>
      <c r="BG5" s="31">
        <f t="shared" ref="BG5:BG45" si="40">BE5+BF5</f>
        <v>267</v>
      </c>
      <c r="BH5" s="31">
        <f t="shared" ref="BH5:BH45" si="41">BG5/267%</f>
        <v>100</v>
      </c>
      <c r="BI5" s="118">
        <v>7.0</v>
      </c>
      <c r="BJ5" s="118">
        <v>15.0</v>
      </c>
      <c r="BK5" s="117">
        <v>95.0</v>
      </c>
      <c r="BL5" s="31">
        <f>BF5+BJ5</f>
        <v>194</v>
      </c>
      <c r="BM5" s="31">
        <f t="shared" ref="BM5:BM45" si="43">BK5+BL5</f>
        <v>289</v>
      </c>
      <c r="BN5" s="119">
        <f t="shared" ref="BN5:BN45" si="44">BM5/289%</f>
        <v>100</v>
      </c>
      <c r="BO5" s="118">
        <v>7.0</v>
      </c>
      <c r="BP5" s="118">
        <v>17.0</v>
      </c>
      <c r="BQ5" s="117">
        <f t="shared" ref="BQ5:BQ45" si="45">BO5+BK5</f>
        <v>102</v>
      </c>
      <c r="BR5" s="31">
        <f t="shared" ref="BR5:BR45" si="46">BL5+BP5</f>
        <v>211</v>
      </c>
      <c r="BS5" s="31">
        <f t="shared" ref="BS5:BS45" si="47">BQ5+BR5</f>
        <v>313</v>
      </c>
      <c r="BT5" s="119">
        <f t="shared" ref="BT5:BT45" si="48">BS5/313%</f>
        <v>100</v>
      </c>
      <c r="BU5" s="120">
        <v>4.0</v>
      </c>
      <c r="BV5" s="120">
        <v>10.0</v>
      </c>
      <c r="BW5" s="119">
        <f t="shared" ref="BW5:BX5" si="9">BQ5+BU5</f>
        <v>106</v>
      </c>
      <c r="BX5" s="119">
        <f t="shared" si="9"/>
        <v>221</v>
      </c>
      <c r="BY5" s="119">
        <f t="shared" ref="BY5:BY45" si="50">BW5+BX5</f>
        <v>327</v>
      </c>
      <c r="BZ5" s="119">
        <f t="shared" ref="BZ5:BZ45" si="51">BY5/327%</f>
        <v>100</v>
      </c>
      <c r="CA5" s="120">
        <v>8.0</v>
      </c>
      <c r="CB5" s="120">
        <v>11.0</v>
      </c>
      <c r="CC5" s="119">
        <f t="shared" ref="CC5:CD5" si="10">BW5+CA5</f>
        <v>114</v>
      </c>
      <c r="CD5" s="119">
        <f t="shared" si="10"/>
        <v>232</v>
      </c>
      <c r="CE5" s="119">
        <f t="shared" ref="CE5:CE45" si="53">CC5+CD5</f>
        <v>346</v>
      </c>
      <c r="CF5" s="119">
        <f t="shared" ref="CF5:CF45" si="54">CE5/346%</f>
        <v>100</v>
      </c>
      <c r="CG5" s="120">
        <v>7.0</v>
      </c>
      <c r="CH5" s="120">
        <v>17.0</v>
      </c>
      <c r="CI5" s="119">
        <f t="shared" ref="CI5:CJ5" si="11">CC5+CG5</f>
        <v>121</v>
      </c>
      <c r="CJ5" s="119">
        <f t="shared" si="11"/>
        <v>249</v>
      </c>
      <c r="CK5" s="120">
        <v>370.0</v>
      </c>
      <c r="CL5" s="119">
        <f t="shared" ref="CL5:CL45" si="56">CI5/121%</f>
        <v>100</v>
      </c>
      <c r="CM5" s="119">
        <f t="shared" ref="CM5:CM45" si="57">CJ5/249%</f>
        <v>100</v>
      </c>
      <c r="CN5" s="119">
        <f t="shared" ref="CN5:CN45" si="58">CK5*100/370</f>
        <v>100</v>
      </c>
    </row>
    <row r="6" ht="15.75" customHeight="1">
      <c r="A6" s="35">
        <v>1.0</v>
      </c>
      <c r="B6" s="36" t="s">
        <v>23</v>
      </c>
      <c r="C6" s="31">
        <v>9.0</v>
      </c>
      <c r="D6" s="31">
        <v>16.0</v>
      </c>
      <c r="E6" s="31">
        <f t="shared" si="12"/>
        <v>25</v>
      </c>
      <c r="F6" s="31">
        <f t="shared" si="13"/>
        <v>100</v>
      </c>
      <c r="G6" s="31">
        <v>8.0</v>
      </c>
      <c r="H6" s="31">
        <v>21.0</v>
      </c>
      <c r="I6" s="31">
        <f t="shared" si="14"/>
        <v>17</v>
      </c>
      <c r="J6" s="31">
        <f t="shared" si="15"/>
        <v>37</v>
      </c>
      <c r="K6" s="31">
        <f t="shared" si="16"/>
        <v>54</v>
      </c>
      <c r="L6" s="31">
        <f t="shared" si="17"/>
        <v>100</v>
      </c>
      <c r="M6" s="31">
        <v>9.0</v>
      </c>
      <c r="N6" s="31">
        <v>18.0</v>
      </c>
      <c r="O6" s="31">
        <f t="shared" ref="O6:P6" si="18">I6+M6</f>
        <v>26</v>
      </c>
      <c r="P6" s="31">
        <f t="shared" si="18"/>
        <v>55</v>
      </c>
      <c r="Q6" s="31">
        <f t="shared" si="19"/>
        <v>81</v>
      </c>
      <c r="R6" s="31">
        <f t="shared" si="20"/>
        <v>100</v>
      </c>
      <c r="S6" s="31">
        <v>13.0</v>
      </c>
      <c r="T6" s="31">
        <v>16.0</v>
      </c>
      <c r="U6" s="31">
        <f t="shared" ref="U6:V6" si="21">S6+O6</f>
        <v>39</v>
      </c>
      <c r="V6" s="31">
        <f t="shared" si="21"/>
        <v>71</v>
      </c>
      <c r="W6" s="31">
        <f t="shared" si="22"/>
        <v>110</v>
      </c>
      <c r="X6" s="31">
        <f t="shared" si="23"/>
        <v>100</v>
      </c>
      <c r="Y6" s="31">
        <v>7.0</v>
      </c>
      <c r="Z6" s="31">
        <v>16.0</v>
      </c>
      <c r="AA6" s="31">
        <f t="shared" ref="AA6:AB6" si="24">U6+Y6</f>
        <v>46</v>
      </c>
      <c r="AB6" s="31">
        <f t="shared" si="24"/>
        <v>87</v>
      </c>
      <c r="AC6" s="31">
        <f t="shared" si="25"/>
        <v>133</v>
      </c>
      <c r="AD6" s="31">
        <f t="shared" si="26"/>
        <v>100</v>
      </c>
      <c r="AE6" s="31">
        <v>7.0</v>
      </c>
      <c r="AF6" s="31">
        <v>14.0</v>
      </c>
      <c r="AG6" s="31">
        <f t="shared" ref="AG6:AH6" si="27">AA6+AE6</f>
        <v>53</v>
      </c>
      <c r="AH6" s="31">
        <f t="shared" si="27"/>
        <v>101</v>
      </c>
      <c r="AI6" s="31">
        <f t="shared" si="28"/>
        <v>154</v>
      </c>
      <c r="AJ6" s="31">
        <f t="shared" si="29"/>
        <v>100</v>
      </c>
      <c r="AK6" s="31">
        <v>10.0</v>
      </c>
      <c r="AL6" s="31">
        <v>23.0</v>
      </c>
      <c r="AM6" s="31">
        <f t="shared" ref="AM6:AN6" si="30">AG6 +AK6</f>
        <v>63</v>
      </c>
      <c r="AN6" s="31">
        <f t="shared" si="30"/>
        <v>124</v>
      </c>
      <c r="AO6" s="31">
        <f t="shared" si="31"/>
        <v>187</v>
      </c>
      <c r="AP6" s="31">
        <f t="shared" si="32"/>
        <v>100</v>
      </c>
      <c r="AQ6" s="117">
        <v>9.0</v>
      </c>
      <c r="AR6" s="117">
        <v>22.0</v>
      </c>
      <c r="AS6" s="31">
        <f t="shared" ref="AS6:AT6" si="33">AM6+AQ6</f>
        <v>72</v>
      </c>
      <c r="AT6" s="31">
        <f t="shared" si="33"/>
        <v>146</v>
      </c>
      <c r="AU6" s="31">
        <f t="shared" si="34"/>
        <v>218</v>
      </c>
      <c r="AV6" s="31">
        <f t="shared" si="35"/>
        <v>100</v>
      </c>
      <c r="AW6" s="117">
        <v>8.0</v>
      </c>
      <c r="AX6" s="117">
        <v>18.0</v>
      </c>
      <c r="AY6" s="31">
        <f t="shared" ref="AY6:AZ6" si="36">AS6+AW6</f>
        <v>80</v>
      </c>
      <c r="AZ6" s="31">
        <f t="shared" si="36"/>
        <v>164</v>
      </c>
      <c r="BA6" s="31">
        <f t="shared" si="37"/>
        <v>244</v>
      </c>
      <c r="BB6" s="31">
        <f t="shared" si="38"/>
        <v>100</v>
      </c>
      <c r="BC6" s="117">
        <v>8.0</v>
      </c>
      <c r="BD6" s="117">
        <v>15.0</v>
      </c>
      <c r="BE6" s="31">
        <f t="shared" ref="BE6:BF6" si="39">AY6+BC6</f>
        <v>88</v>
      </c>
      <c r="BF6" s="31">
        <f t="shared" si="39"/>
        <v>179</v>
      </c>
      <c r="BG6" s="31">
        <f t="shared" si="40"/>
        <v>267</v>
      </c>
      <c r="BH6" s="31">
        <f t="shared" si="41"/>
        <v>100</v>
      </c>
      <c r="BI6" s="118">
        <v>7.0</v>
      </c>
      <c r="BJ6" s="118">
        <v>15.0</v>
      </c>
      <c r="BK6" s="31">
        <f t="shared" ref="BK6:BL6" si="42">BE6+BI6</f>
        <v>95</v>
      </c>
      <c r="BL6" s="31">
        <f t="shared" si="42"/>
        <v>194</v>
      </c>
      <c r="BM6" s="31">
        <f t="shared" si="43"/>
        <v>289</v>
      </c>
      <c r="BN6" s="119">
        <f t="shared" si="44"/>
        <v>100</v>
      </c>
      <c r="BO6" s="118">
        <v>7.0</v>
      </c>
      <c r="BP6" s="118">
        <v>17.0</v>
      </c>
      <c r="BQ6" s="117">
        <f t="shared" si="45"/>
        <v>102</v>
      </c>
      <c r="BR6" s="31">
        <f t="shared" si="46"/>
        <v>211</v>
      </c>
      <c r="BS6" s="31">
        <f t="shared" si="47"/>
        <v>313</v>
      </c>
      <c r="BT6" s="119">
        <f t="shared" si="48"/>
        <v>100</v>
      </c>
      <c r="BU6" s="120">
        <v>4.0</v>
      </c>
      <c r="BV6" s="120">
        <v>10.0</v>
      </c>
      <c r="BW6" s="119">
        <f t="shared" ref="BW6:BX6" si="49">BQ6+BU6</f>
        <v>106</v>
      </c>
      <c r="BX6" s="119">
        <f t="shared" si="49"/>
        <v>221</v>
      </c>
      <c r="BY6" s="119">
        <f t="shared" si="50"/>
        <v>327</v>
      </c>
      <c r="BZ6" s="119">
        <f t="shared" si="51"/>
        <v>100</v>
      </c>
      <c r="CA6" s="120">
        <v>8.0</v>
      </c>
      <c r="CB6" s="120">
        <v>11.0</v>
      </c>
      <c r="CC6" s="119">
        <f t="shared" ref="CC6:CD6" si="52">BW6+CA6</f>
        <v>114</v>
      </c>
      <c r="CD6" s="119">
        <f t="shared" si="52"/>
        <v>232</v>
      </c>
      <c r="CE6" s="119">
        <f t="shared" si="53"/>
        <v>346</v>
      </c>
      <c r="CF6" s="119">
        <f t="shared" si="54"/>
        <v>100</v>
      </c>
      <c r="CG6" s="120">
        <v>7.0</v>
      </c>
      <c r="CH6" s="120">
        <v>17.0</v>
      </c>
      <c r="CI6" s="119">
        <f t="shared" ref="CI6:CJ6" si="55">CC6+CG6</f>
        <v>121</v>
      </c>
      <c r="CJ6" s="119">
        <f t="shared" si="55"/>
        <v>249</v>
      </c>
      <c r="CK6" s="119">
        <f t="shared" ref="CK6:CK45" si="71">CI6+CJ6</f>
        <v>370</v>
      </c>
      <c r="CL6" s="119">
        <f t="shared" si="56"/>
        <v>100</v>
      </c>
      <c r="CM6" s="119">
        <f t="shared" si="57"/>
        <v>100</v>
      </c>
      <c r="CN6" s="119">
        <f t="shared" si="58"/>
        <v>100</v>
      </c>
    </row>
    <row r="7" ht="15.75" customHeight="1">
      <c r="A7" s="35">
        <v>2.0</v>
      </c>
      <c r="B7" s="36" t="s">
        <v>24</v>
      </c>
      <c r="C7" s="31">
        <v>6.0</v>
      </c>
      <c r="D7" s="31">
        <v>10.0</v>
      </c>
      <c r="E7" s="31">
        <f t="shared" si="12"/>
        <v>16</v>
      </c>
      <c r="F7" s="31">
        <f t="shared" si="13"/>
        <v>64</v>
      </c>
      <c r="G7" s="31">
        <v>8.0</v>
      </c>
      <c r="H7" s="31">
        <v>21.0</v>
      </c>
      <c r="I7" s="31">
        <f t="shared" si="14"/>
        <v>14</v>
      </c>
      <c r="J7" s="31">
        <f t="shared" si="15"/>
        <v>31</v>
      </c>
      <c r="K7" s="31">
        <f t="shared" si="16"/>
        <v>45</v>
      </c>
      <c r="L7" s="31">
        <f t="shared" si="17"/>
        <v>83.33333333</v>
      </c>
      <c r="M7" s="31">
        <v>9.0</v>
      </c>
      <c r="N7" s="31">
        <v>18.0</v>
      </c>
      <c r="O7" s="31">
        <f t="shared" ref="O7:P7" si="59">I7+M7</f>
        <v>23</v>
      </c>
      <c r="P7" s="31">
        <f t="shared" si="59"/>
        <v>49</v>
      </c>
      <c r="Q7" s="31">
        <f t="shared" si="19"/>
        <v>72</v>
      </c>
      <c r="R7" s="31">
        <f t="shared" si="20"/>
        <v>88.88888889</v>
      </c>
      <c r="S7" s="31">
        <v>13.0</v>
      </c>
      <c r="T7" s="31">
        <v>16.0</v>
      </c>
      <c r="U7" s="31">
        <f t="shared" ref="U7:V7" si="60">S7+O7</f>
        <v>36</v>
      </c>
      <c r="V7" s="31">
        <f t="shared" si="60"/>
        <v>65</v>
      </c>
      <c r="W7" s="31">
        <f t="shared" si="22"/>
        <v>101</v>
      </c>
      <c r="X7" s="31">
        <f t="shared" si="23"/>
        <v>91.81818182</v>
      </c>
      <c r="Y7" s="31">
        <v>7.0</v>
      </c>
      <c r="Z7" s="31">
        <v>16.0</v>
      </c>
      <c r="AA7" s="31">
        <f t="shared" ref="AA7:AB7" si="61">U7+Y7</f>
        <v>43</v>
      </c>
      <c r="AB7" s="31">
        <f t="shared" si="61"/>
        <v>81</v>
      </c>
      <c r="AC7" s="31">
        <f t="shared" si="25"/>
        <v>124</v>
      </c>
      <c r="AD7" s="31">
        <f t="shared" si="26"/>
        <v>93.23308271</v>
      </c>
      <c r="AE7" s="31">
        <v>7.0</v>
      </c>
      <c r="AF7" s="31">
        <v>14.0</v>
      </c>
      <c r="AG7" s="31">
        <f t="shared" ref="AG7:AH7" si="62">AA7+AE7</f>
        <v>50</v>
      </c>
      <c r="AH7" s="31">
        <f t="shared" si="62"/>
        <v>95</v>
      </c>
      <c r="AI7" s="31">
        <f t="shared" si="28"/>
        <v>145</v>
      </c>
      <c r="AJ7" s="31">
        <f t="shared" si="29"/>
        <v>94.15584416</v>
      </c>
      <c r="AK7" s="31">
        <v>10.0</v>
      </c>
      <c r="AL7" s="31">
        <v>23.0</v>
      </c>
      <c r="AM7" s="31">
        <f t="shared" ref="AM7:AN7" si="63">AG7 +AK7</f>
        <v>60</v>
      </c>
      <c r="AN7" s="31">
        <f t="shared" si="63"/>
        <v>118</v>
      </c>
      <c r="AO7" s="31">
        <f t="shared" si="31"/>
        <v>178</v>
      </c>
      <c r="AP7" s="31">
        <f t="shared" si="32"/>
        <v>95.18716578</v>
      </c>
      <c r="AQ7" s="117">
        <v>8.0</v>
      </c>
      <c r="AR7" s="117">
        <v>20.0</v>
      </c>
      <c r="AS7" s="31">
        <f t="shared" ref="AS7:AT7" si="64">AM7+AQ7</f>
        <v>68</v>
      </c>
      <c r="AT7" s="31">
        <f t="shared" si="64"/>
        <v>138</v>
      </c>
      <c r="AU7" s="31">
        <f t="shared" si="34"/>
        <v>206</v>
      </c>
      <c r="AV7" s="31">
        <f t="shared" si="35"/>
        <v>94.49541284</v>
      </c>
      <c r="AW7" s="117">
        <v>7.0</v>
      </c>
      <c r="AX7" s="117">
        <v>17.0</v>
      </c>
      <c r="AY7" s="31">
        <f t="shared" ref="AY7:AZ7" si="65">AS7+AW7</f>
        <v>75</v>
      </c>
      <c r="AZ7" s="31">
        <f t="shared" si="65"/>
        <v>155</v>
      </c>
      <c r="BA7" s="31">
        <f t="shared" si="37"/>
        <v>230</v>
      </c>
      <c r="BB7" s="31">
        <f t="shared" si="38"/>
        <v>94.26229508</v>
      </c>
      <c r="BC7" s="117">
        <v>7.0</v>
      </c>
      <c r="BD7" s="117">
        <v>14.0</v>
      </c>
      <c r="BE7" s="31">
        <f t="shared" ref="BE7:BF7" si="66">AY7+BC7</f>
        <v>82</v>
      </c>
      <c r="BF7" s="31">
        <f t="shared" si="66"/>
        <v>169</v>
      </c>
      <c r="BG7" s="31">
        <f t="shared" si="40"/>
        <v>251</v>
      </c>
      <c r="BH7" s="31">
        <f t="shared" si="41"/>
        <v>94.00749064</v>
      </c>
      <c r="BI7" s="118">
        <v>7.0</v>
      </c>
      <c r="BJ7" s="118">
        <v>14.0</v>
      </c>
      <c r="BK7" s="31">
        <f t="shared" ref="BK7:BL7" si="67">BE7+BI7</f>
        <v>89</v>
      </c>
      <c r="BL7" s="31">
        <f t="shared" si="67"/>
        <v>183</v>
      </c>
      <c r="BM7" s="31">
        <f t="shared" si="43"/>
        <v>272</v>
      </c>
      <c r="BN7" s="119">
        <f t="shared" si="44"/>
        <v>94.11764706</v>
      </c>
      <c r="BO7" s="118">
        <v>7.0</v>
      </c>
      <c r="BP7" s="118">
        <v>17.0</v>
      </c>
      <c r="BQ7" s="117">
        <f t="shared" si="45"/>
        <v>96</v>
      </c>
      <c r="BR7" s="31">
        <f t="shared" si="46"/>
        <v>200</v>
      </c>
      <c r="BS7" s="31">
        <f t="shared" si="47"/>
        <v>296</v>
      </c>
      <c r="BT7" s="119">
        <f t="shared" si="48"/>
        <v>94.5686901</v>
      </c>
      <c r="BU7" s="120">
        <v>3.0</v>
      </c>
      <c r="BV7" s="120">
        <v>9.0</v>
      </c>
      <c r="BW7" s="119">
        <f t="shared" ref="BW7:BX7" si="68">BQ7+BU7</f>
        <v>99</v>
      </c>
      <c r="BX7" s="119">
        <f t="shared" si="68"/>
        <v>209</v>
      </c>
      <c r="BY7" s="119">
        <f t="shared" si="50"/>
        <v>308</v>
      </c>
      <c r="BZ7" s="119">
        <f t="shared" si="51"/>
        <v>94.18960245</v>
      </c>
      <c r="CA7" s="120">
        <v>8.0</v>
      </c>
      <c r="CB7" s="120">
        <v>10.0</v>
      </c>
      <c r="CC7" s="119">
        <f t="shared" ref="CC7:CD7" si="69">BW7+CA7</f>
        <v>107</v>
      </c>
      <c r="CD7" s="119">
        <f t="shared" si="69"/>
        <v>219</v>
      </c>
      <c r="CE7" s="119">
        <f t="shared" si="53"/>
        <v>326</v>
      </c>
      <c r="CF7" s="119">
        <f t="shared" si="54"/>
        <v>94.21965318</v>
      </c>
      <c r="CG7" s="120">
        <v>7.0</v>
      </c>
      <c r="CH7" s="120">
        <v>14.0</v>
      </c>
      <c r="CI7" s="119">
        <f t="shared" ref="CI7:CJ7" si="70">CC7+CG7</f>
        <v>114</v>
      </c>
      <c r="CJ7" s="119">
        <f t="shared" si="70"/>
        <v>233</v>
      </c>
      <c r="CK7" s="119">
        <f t="shared" si="71"/>
        <v>347</v>
      </c>
      <c r="CL7" s="119">
        <f t="shared" si="56"/>
        <v>94.21487603</v>
      </c>
      <c r="CM7" s="119">
        <f t="shared" si="57"/>
        <v>93.57429719</v>
      </c>
      <c r="CN7" s="119">
        <f t="shared" si="58"/>
        <v>93.78378378</v>
      </c>
    </row>
    <row r="8" ht="15.75" customHeight="1">
      <c r="A8" s="35">
        <v>3.0</v>
      </c>
      <c r="B8" s="36" t="s">
        <v>25</v>
      </c>
      <c r="C8" s="31">
        <v>9.0</v>
      </c>
      <c r="D8" s="31">
        <v>16.0</v>
      </c>
      <c r="E8" s="31">
        <f t="shared" si="12"/>
        <v>25</v>
      </c>
      <c r="F8" s="31">
        <f t="shared" si="13"/>
        <v>100</v>
      </c>
      <c r="G8" s="31">
        <v>8.0</v>
      </c>
      <c r="H8" s="31">
        <v>21.0</v>
      </c>
      <c r="I8" s="31">
        <f t="shared" si="14"/>
        <v>17</v>
      </c>
      <c r="J8" s="31">
        <f t="shared" si="15"/>
        <v>37</v>
      </c>
      <c r="K8" s="31">
        <f t="shared" si="16"/>
        <v>54</v>
      </c>
      <c r="L8" s="31">
        <f t="shared" si="17"/>
        <v>100</v>
      </c>
      <c r="M8" s="31">
        <v>9.0</v>
      </c>
      <c r="N8" s="31">
        <v>17.0</v>
      </c>
      <c r="O8" s="31">
        <f t="shared" ref="O8:P8" si="72">I8+M8</f>
        <v>26</v>
      </c>
      <c r="P8" s="31">
        <f t="shared" si="72"/>
        <v>54</v>
      </c>
      <c r="Q8" s="31">
        <f t="shared" si="19"/>
        <v>80</v>
      </c>
      <c r="R8" s="31">
        <f t="shared" si="20"/>
        <v>98.7654321</v>
      </c>
      <c r="S8" s="31">
        <v>12.0</v>
      </c>
      <c r="T8" s="31">
        <v>16.0</v>
      </c>
      <c r="U8" s="31">
        <f t="shared" ref="U8:V8" si="73">S8+O8</f>
        <v>38</v>
      </c>
      <c r="V8" s="31">
        <f t="shared" si="73"/>
        <v>70</v>
      </c>
      <c r="W8" s="31">
        <f t="shared" si="22"/>
        <v>108</v>
      </c>
      <c r="X8" s="31">
        <f t="shared" si="23"/>
        <v>98.18181818</v>
      </c>
      <c r="Y8" s="31">
        <v>7.0</v>
      </c>
      <c r="Z8" s="31">
        <v>16.0</v>
      </c>
      <c r="AA8" s="31">
        <f t="shared" ref="AA8:AB8" si="74">U8+Y8</f>
        <v>45</v>
      </c>
      <c r="AB8" s="31">
        <f t="shared" si="74"/>
        <v>86</v>
      </c>
      <c r="AC8" s="31">
        <f t="shared" si="25"/>
        <v>131</v>
      </c>
      <c r="AD8" s="31">
        <f t="shared" si="26"/>
        <v>98.4962406</v>
      </c>
      <c r="AE8" s="31">
        <v>6.0</v>
      </c>
      <c r="AF8" s="31">
        <v>14.0</v>
      </c>
      <c r="AG8" s="31">
        <f t="shared" ref="AG8:AH8" si="75">AA8+AE8</f>
        <v>51</v>
      </c>
      <c r="AH8" s="31">
        <f t="shared" si="75"/>
        <v>100</v>
      </c>
      <c r="AI8" s="31">
        <f t="shared" si="28"/>
        <v>151</v>
      </c>
      <c r="AJ8" s="31">
        <f t="shared" si="29"/>
        <v>98.05194805</v>
      </c>
      <c r="AK8" s="31">
        <v>10.0</v>
      </c>
      <c r="AL8" s="31">
        <v>23.0</v>
      </c>
      <c r="AM8" s="31">
        <f t="shared" ref="AM8:AN8" si="76">AG8 +AK8</f>
        <v>61</v>
      </c>
      <c r="AN8" s="31">
        <f t="shared" si="76"/>
        <v>123</v>
      </c>
      <c r="AO8" s="31">
        <f t="shared" si="31"/>
        <v>184</v>
      </c>
      <c r="AP8" s="31">
        <f t="shared" si="32"/>
        <v>98.39572193</v>
      </c>
      <c r="AQ8" s="117">
        <v>7.0</v>
      </c>
      <c r="AR8" s="117">
        <v>20.0</v>
      </c>
      <c r="AS8" s="31">
        <f t="shared" ref="AS8:AT8" si="77">AM8+AQ8</f>
        <v>68</v>
      </c>
      <c r="AT8" s="31">
        <f t="shared" si="77"/>
        <v>143</v>
      </c>
      <c r="AU8" s="31">
        <f t="shared" si="34"/>
        <v>211</v>
      </c>
      <c r="AV8" s="31">
        <f t="shared" si="35"/>
        <v>96.78899083</v>
      </c>
      <c r="AW8" s="117">
        <v>6.0</v>
      </c>
      <c r="AX8" s="117">
        <v>15.0</v>
      </c>
      <c r="AY8" s="31">
        <f t="shared" ref="AY8:AZ8" si="78">AS8+AW8</f>
        <v>74</v>
      </c>
      <c r="AZ8" s="31">
        <f t="shared" si="78"/>
        <v>158</v>
      </c>
      <c r="BA8" s="31">
        <f t="shared" si="37"/>
        <v>232</v>
      </c>
      <c r="BB8" s="31">
        <f t="shared" si="38"/>
        <v>95.08196721</v>
      </c>
      <c r="BC8" s="117">
        <v>7.0</v>
      </c>
      <c r="BD8" s="117">
        <v>14.0</v>
      </c>
      <c r="BE8" s="31">
        <f t="shared" ref="BE8:BF8" si="79">AY8+BC8</f>
        <v>81</v>
      </c>
      <c r="BF8" s="31">
        <f t="shared" si="79"/>
        <v>172</v>
      </c>
      <c r="BG8" s="31">
        <f t="shared" si="40"/>
        <v>253</v>
      </c>
      <c r="BH8" s="31">
        <f t="shared" si="41"/>
        <v>94.75655431</v>
      </c>
      <c r="BI8" s="118">
        <v>7.0</v>
      </c>
      <c r="BJ8" s="118">
        <v>14.0</v>
      </c>
      <c r="BK8" s="31">
        <f t="shared" ref="BK8:BL8" si="80">BE8+BI8</f>
        <v>88</v>
      </c>
      <c r="BL8" s="31">
        <f t="shared" si="80"/>
        <v>186</v>
      </c>
      <c r="BM8" s="31">
        <f t="shared" si="43"/>
        <v>274</v>
      </c>
      <c r="BN8" s="119">
        <f t="shared" si="44"/>
        <v>94.80968858</v>
      </c>
      <c r="BO8" s="118">
        <v>7.0</v>
      </c>
      <c r="BP8" s="118">
        <v>17.0</v>
      </c>
      <c r="BQ8" s="117">
        <f t="shared" si="45"/>
        <v>95</v>
      </c>
      <c r="BR8" s="31">
        <f t="shared" si="46"/>
        <v>203</v>
      </c>
      <c r="BS8" s="31">
        <f t="shared" si="47"/>
        <v>298</v>
      </c>
      <c r="BT8" s="119">
        <f t="shared" si="48"/>
        <v>95.20766773</v>
      </c>
      <c r="BU8" s="120">
        <v>3.0</v>
      </c>
      <c r="BV8" s="120">
        <v>8.0</v>
      </c>
      <c r="BW8" s="119">
        <f t="shared" ref="BW8:BX8" si="81">BQ8+BU8</f>
        <v>98</v>
      </c>
      <c r="BX8" s="119">
        <f t="shared" si="81"/>
        <v>211</v>
      </c>
      <c r="BY8" s="119">
        <f t="shared" si="50"/>
        <v>309</v>
      </c>
      <c r="BZ8" s="119">
        <f t="shared" si="51"/>
        <v>94.49541284</v>
      </c>
      <c r="CA8" s="120">
        <v>7.0</v>
      </c>
      <c r="CB8" s="120">
        <v>10.0</v>
      </c>
      <c r="CC8" s="119">
        <f t="shared" ref="CC8:CD8" si="82">BW8+CA8</f>
        <v>105</v>
      </c>
      <c r="CD8" s="119">
        <f t="shared" si="82"/>
        <v>221</v>
      </c>
      <c r="CE8" s="119">
        <f t="shared" si="53"/>
        <v>326</v>
      </c>
      <c r="CF8" s="119">
        <f t="shared" si="54"/>
        <v>94.21965318</v>
      </c>
      <c r="CG8" s="120">
        <v>5.0</v>
      </c>
      <c r="CH8" s="120">
        <v>17.0</v>
      </c>
      <c r="CI8" s="119">
        <f t="shared" ref="CI8:CJ8" si="83">CC8+CG8</f>
        <v>110</v>
      </c>
      <c r="CJ8" s="119">
        <f t="shared" si="83"/>
        <v>238</v>
      </c>
      <c r="CK8" s="119">
        <f t="shared" si="71"/>
        <v>348</v>
      </c>
      <c r="CL8" s="119">
        <f t="shared" si="56"/>
        <v>90.90909091</v>
      </c>
      <c r="CM8" s="119">
        <f t="shared" si="57"/>
        <v>95.58232932</v>
      </c>
      <c r="CN8" s="119">
        <f t="shared" si="58"/>
        <v>94.05405405</v>
      </c>
    </row>
    <row r="9" ht="15.75" customHeight="1">
      <c r="A9" s="35">
        <v>4.0</v>
      </c>
      <c r="B9" s="36" t="s">
        <v>26</v>
      </c>
      <c r="C9" s="31">
        <v>9.0</v>
      </c>
      <c r="D9" s="31">
        <v>16.0</v>
      </c>
      <c r="E9" s="31">
        <f t="shared" si="12"/>
        <v>25</v>
      </c>
      <c r="F9" s="31">
        <f t="shared" si="13"/>
        <v>100</v>
      </c>
      <c r="G9" s="31">
        <v>8.0</v>
      </c>
      <c r="H9" s="31">
        <v>21.0</v>
      </c>
      <c r="I9" s="31">
        <f t="shared" si="14"/>
        <v>17</v>
      </c>
      <c r="J9" s="31">
        <f t="shared" si="15"/>
        <v>37</v>
      </c>
      <c r="K9" s="31">
        <f t="shared" si="16"/>
        <v>54</v>
      </c>
      <c r="L9" s="31">
        <f t="shared" si="17"/>
        <v>100</v>
      </c>
      <c r="M9" s="31">
        <v>9.0</v>
      </c>
      <c r="N9" s="31">
        <v>18.0</v>
      </c>
      <c r="O9" s="31">
        <f t="shared" ref="O9:P9" si="84">I9+M9</f>
        <v>26</v>
      </c>
      <c r="P9" s="31">
        <f t="shared" si="84"/>
        <v>55</v>
      </c>
      <c r="Q9" s="31">
        <f t="shared" si="19"/>
        <v>81</v>
      </c>
      <c r="R9" s="31">
        <f t="shared" si="20"/>
        <v>100</v>
      </c>
      <c r="S9" s="31">
        <v>13.0</v>
      </c>
      <c r="T9" s="31">
        <v>16.0</v>
      </c>
      <c r="U9" s="31">
        <f t="shared" ref="U9:V9" si="85">S9+O9</f>
        <v>39</v>
      </c>
      <c r="V9" s="31">
        <f t="shared" si="85"/>
        <v>71</v>
      </c>
      <c r="W9" s="31">
        <f t="shared" si="22"/>
        <v>110</v>
      </c>
      <c r="X9" s="31">
        <f t="shared" si="23"/>
        <v>100</v>
      </c>
      <c r="Y9" s="31">
        <v>6.0</v>
      </c>
      <c r="Z9" s="31">
        <v>14.0</v>
      </c>
      <c r="AA9" s="31">
        <f t="shared" ref="AA9:AB9" si="86">U9+Y9</f>
        <v>45</v>
      </c>
      <c r="AB9" s="31">
        <f t="shared" si="86"/>
        <v>85</v>
      </c>
      <c r="AC9" s="31">
        <f t="shared" si="25"/>
        <v>130</v>
      </c>
      <c r="AD9" s="31">
        <f t="shared" si="26"/>
        <v>97.7443609</v>
      </c>
      <c r="AE9" s="31">
        <v>7.0</v>
      </c>
      <c r="AF9" s="31">
        <v>14.0</v>
      </c>
      <c r="AG9" s="31">
        <f t="shared" ref="AG9:AH9" si="87">AA9+AE9</f>
        <v>52</v>
      </c>
      <c r="AH9" s="31">
        <f t="shared" si="87"/>
        <v>99</v>
      </c>
      <c r="AI9" s="31">
        <f t="shared" si="28"/>
        <v>151</v>
      </c>
      <c r="AJ9" s="31">
        <f t="shared" si="29"/>
        <v>98.05194805</v>
      </c>
      <c r="AK9" s="31">
        <v>9.0</v>
      </c>
      <c r="AL9" s="31">
        <v>20.0</v>
      </c>
      <c r="AM9" s="31">
        <f t="shared" ref="AM9:AN9" si="88">AG9 +AK9</f>
        <v>61</v>
      </c>
      <c r="AN9" s="31">
        <f t="shared" si="88"/>
        <v>119</v>
      </c>
      <c r="AO9" s="31">
        <f t="shared" si="31"/>
        <v>180</v>
      </c>
      <c r="AP9" s="31">
        <f t="shared" si="32"/>
        <v>96.25668449</v>
      </c>
      <c r="AQ9" s="117">
        <v>9.0</v>
      </c>
      <c r="AR9" s="117">
        <v>22.0</v>
      </c>
      <c r="AS9" s="31">
        <f t="shared" ref="AS9:AT9" si="89">AM9+AQ9</f>
        <v>70</v>
      </c>
      <c r="AT9" s="31">
        <f t="shared" si="89"/>
        <v>141</v>
      </c>
      <c r="AU9" s="31">
        <f t="shared" si="34"/>
        <v>211</v>
      </c>
      <c r="AV9" s="31">
        <f t="shared" si="35"/>
        <v>96.78899083</v>
      </c>
      <c r="AW9" s="117">
        <v>8.0</v>
      </c>
      <c r="AX9" s="117">
        <v>14.0</v>
      </c>
      <c r="AY9" s="31">
        <f t="shared" ref="AY9:AZ9" si="90">AS9+AW9</f>
        <v>78</v>
      </c>
      <c r="AZ9" s="31">
        <f t="shared" si="90"/>
        <v>155</v>
      </c>
      <c r="BA9" s="31">
        <f t="shared" si="37"/>
        <v>233</v>
      </c>
      <c r="BB9" s="31">
        <f t="shared" si="38"/>
        <v>95.49180328</v>
      </c>
      <c r="BC9" s="117">
        <v>7.0</v>
      </c>
      <c r="BD9" s="117">
        <v>14.0</v>
      </c>
      <c r="BE9" s="31">
        <f t="shared" ref="BE9:BF9" si="91">AY9+BC9</f>
        <v>85</v>
      </c>
      <c r="BF9" s="31">
        <f t="shared" si="91"/>
        <v>169</v>
      </c>
      <c r="BG9" s="31">
        <f t="shared" si="40"/>
        <v>254</v>
      </c>
      <c r="BH9" s="31">
        <f t="shared" si="41"/>
        <v>95.13108614</v>
      </c>
      <c r="BI9" s="118">
        <v>7.0</v>
      </c>
      <c r="BJ9" s="118">
        <v>15.0</v>
      </c>
      <c r="BK9" s="31">
        <f t="shared" ref="BK9:BL9" si="92">BE9+BI9</f>
        <v>92</v>
      </c>
      <c r="BL9" s="31">
        <f t="shared" si="92"/>
        <v>184</v>
      </c>
      <c r="BM9" s="31">
        <f t="shared" si="43"/>
        <v>276</v>
      </c>
      <c r="BN9" s="119">
        <f t="shared" si="44"/>
        <v>95.5017301</v>
      </c>
      <c r="BO9" s="118">
        <v>7.0</v>
      </c>
      <c r="BP9" s="118">
        <v>15.0</v>
      </c>
      <c r="BQ9" s="117">
        <f t="shared" si="45"/>
        <v>99</v>
      </c>
      <c r="BR9" s="31">
        <f t="shared" si="46"/>
        <v>199</v>
      </c>
      <c r="BS9" s="31">
        <f t="shared" si="47"/>
        <v>298</v>
      </c>
      <c r="BT9" s="119">
        <f t="shared" si="48"/>
        <v>95.20766773</v>
      </c>
      <c r="BU9" s="120">
        <v>2.0</v>
      </c>
      <c r="BV9" s="120">
        <v>3.0</v>
      </c>
      <c r="BW9" s="119">
        <f t="shared" ref="BW9:BX9" si="93">BQ9+BU9</f>
        <v>101</v>
      </c>
      <c r="BX9" s="119">
        <f t="shared" si="93"/>
        <v>202</v>
      </c>
      <c r="BY9" s="119">
        <f t="shared" si="50"/>
        <v>303</v>
      </c>
      <c r="BZ9" s="119">
        <f t="shared" si="51"/>
        <v>92.66055046</v>
      </c>
      <c r="CA9" s="120">
        <v>8.0</v>
      </c>
      <c r="CB9" s="120">
        <v>11.0</v>
      </c>
      <c r="CC9" s="119">
        <f t="shared" ref="CC9:CD9" si="94">BW9+CA9</f>
        <v>109</v>
      </c>
      <c r="CD9" s="119">
        <f t="shared" si="94"/>
        <v>213</v>
      </c>
      <c r="CE9" s="119">
        <f t="shared" si="53"/>
        <v>322</v>
      </c>
      <c r="CF9" s="119">
        <f t="shared" si="54"/>
        <v>93.06358382</v>
      </c>
      <c r="CG9" s="120">
        <v>6.0</v>
      </c>
      <c r="CH9" s="120">
        <v>14.0</v>
      </c>
      <c r="CI9" s="119">
        <f t="shared" ref="CI9:CJ9" si="95">CC9+CG9</f>
        <v>115</v>
      </c>
      <c r="CJ9" s="119">
        <f t="shared" si="95"/>
        <v>227</v>
      </c>
      <c r="CK9" s="119">
        <f t="shared" si="71"/>
        <v>342</v>
      </c>
      <c r="CL9" s="119">
        <f t="shared" si="56"/>
        <v>95.04132231</v>
      </c>
      <c r="CM9" s="119">
        <f t="shared" si="57"/>
        <v>91.16465863</v>
      </c>
      <c r="CN9" s="119">
        <f t="shared" si="58"/>
        <v>92.43243243</v>
      </c>
    </row>
    <row r="10" ht="15.75" customHeight="1">
      <c r="A10" s="35">
        <v>5.0</v>
      </c>
      <c r="B10" s="36" t="s">
        <v>27</v>
      </c>
      <c r="C10" s="31">
        <v>9.0</v>
      </c>
      <c r="D10" s="31">
        <v>16.0</v>
      </c>
      <c r="E10" s="31">
        <f t="shared" si="12"/>
        <v>25</v>
      </c>
      <c r="F10" s="31">
        <f t="shared" si="13"/>
        <v>100</v>
      </c>
      <c r="G10" s="31">
        <v>8.0</v>
      </c>
      <c r="H10" s="31">
        <v>21.0</v>
      </c>
      <c r="I10" s="31">
        <f t="shared" si="14"/>
        <v>17</v>
      </c>
      <c r="J10" s="31">
        <f t="shared" si="15"/>
        <v>37</v>
      </c>
      <c r="K10" s="31">
        <f t="shared" si="16"/>
        <v>54</v>
      </c>
      <c r="L10" s="31">
        <f t="shared" si="17"/>
        <v>100</v>
      </c>
      <c r="M10" s="31">
        <v>9.0</v>
      </c>
      <c r="N10" s="31">
        <v>18.0</v>
      </c>
      <c r="O10" s="31">
        <f t="shared" ref="O10:P10" si="96">I10+M10</f>
        <v>26</v>
      </c>
      <c r="P10" s="31">
        <f t="shared" si="96"/>
        <v>55</v>
      </c>
      <c r="Q10" s="31">
        <f t="shared" si="19"/>
        <v>81</v>
      </c>
      <c r="R10" s="31">
        <f t="shared" si="20"/>
        <v>100</v>
      </c>
      <c r="S10" s="31">
        <v>13.0</v>
      </c>
      <c r="T10" s="31">
        <v>14.0</v>
      </c>
      <c r="U10" s="31">
        <f t="shared" ref="U10:V10" si="97">S10+O10</f>
        <v>39</v>
      </c>
      <c r="V10" s="31">
        <f t="shared" si="97"/>
        <v>69</v>
      </c>
      <c r="W10" s="31">
        <f t="shared" si="22"/>
        <v>108</v>
      </c>
      <c r="X10" s="31">
        <f t="shared" si="23"/>
        <v>98.18181818</v>
      </c>
      <c r="Y10" s="31">
        <v>7.0</v>
      </c>
      <c r="Z10" s="31">
        <v>16.0</v>
      </c>
      <c r="AA10" s="31">
        <f t="shared" ref="AA10:AB10" si="98">U10+Y10</f>
        <v>46</v>
      </c>
      <c r="AB10" s="31">
        <f t="shared" si="98"/>
        <v>85</v>
      </c>
      <c r="AC10" s="31">
        <f t="shared" si="25"/>
        <v>131</v>
      </c>
      <c r="AD10" s="31">
        <f t="shared" si="26"/>
        <v>98.4962406</v>
      </c>
      <c r="AE10" s="31">
        <v>7.0</v>
      </c>
      <c r="AF10" s="31">
        <v>10.0</v>
      </c>
      <c r="AG10" s="31">
        <f t="shared" ref="AG10:AH10" si="99">AA10+AE10</f>
        <v>53</v>
      </c>
      <c r="AH10" s="31">
        <f t="shared" si="99"/>
        <v>95</v>
      </c>
      <c r="AI10" s="31">
        <f t="shared" si="28"/>
        <v>148</v>
      </c>
      <c r="AJ10" s="31">
        <f t="shared" si="29"/>
        <v>96.1038961</v>
      </c>
      <c r="AK10" s="31">
        <v>8.0</v>
      </c>
      <c r="AL10" s="31">
        <v>23.0</v>
      </c>
      <c r="AM10" s="31">
        <f t="shared" ref="AM10:AN10" si="100">AG10 +AK10</f>
        <v>61</v>
      </c>
      <c r="AN10" s="31">
        <f t="shared" si="100"/>
        <v>118</v>
      </c>
      <c r="AO10" s="31">
        <f t="shared" si="31"/>
        <v>179</v>
      </c>
      <c r="AP10" s="31">
        <f t="shared" si="32"/>
        <v>95.72192513</v>
      </c>
      <c r="AQ10" s="117">
        <v>8.0</v>
      </c>
      <c r="AR10" s="117">
        <v>21.0</v>
      </c>
      <c r="AS10" s="31">
        <f t="shared" ref="AS10:AT10" si="101">AM10+AQ10</f>
        <v>69</v>
      </c>
      <c r="AT10" s="31">
        <f t="shared" si="101"/>
        <v>139</v>
      </c>
      <c r="AU10" s="31">
        <f t="shared" si="34"/>
        <v>208</v>
      </c>
      <c r="AV10" s="31">
        <f t="shared" si="35"/>
        <v>95.41284404</v>
      </c>
      <c r="AW10" s="117">
        <v>7.0</v>
      </c>
      <c r="AX10" s="117">
        <v>17.0</v>
      </c>
      <c r="AY10" s="31">
        <f t="shared" ref="AY10:AZ10" si="102">AS10+AW10</f>
        <v>76</v>
      </c>
      <c r="AZ10" s="31">
        <f t="shared" si="102"/>
        <v>156</v>
      </c>
      <c r="BA10" s="31">
        <f t="shared" si="37"/>
        <v>232</v>
      </c>
      <c r="BB10" s="31">
        <f t="shared" si="38"/>
        <v>95.08196721</v>
      </c>
      <c r="BC10" s="117">
        <v>8.0</v>
      </c>
      <c r="BD10" s="117">
        <v>14.0</v>
      </c>
      <c r="BE10" s="31">
        <f t="shared" ref="BE10:BF10" si="103">AY10+BC10</f>
        <v>84</v>
      </c>
      <c r="BF10" s="31">
        <f t="shared" si="103"/>
        <v>170</v>
      </c>
      <c r="BG10" s="31">
        <f t="shared" si="40"/>
        <v>254</v>
      </c>
      <c r="BH10" s="31">
        <f t="shared" si="41"/>
        <v>95.13108614</v>
      </c>
      <c r="BI10" s="118">
        <v>6.0</v>
      </c>
      <c r="BJ10" s="118">
        <v>15.0</v>
      </c>
      <c r="BK10" s="31">
        <f t="shared" ref="BK10:BL10" si="104">BE10+BI10</f>
        <v>90</v>
      </c>
      <c r="BL10" s="31">
        <f t="shared" si="104"/>
        <v>185</v>
      </c>
      <c r="BM10" s="31">
        <f t="shared" si="43"/>
        <v>275</v>
      </c>
      <c r="BN10" s="119">
        <f t="shared" si="44"/>
        <v>95.15570934</v>
      </c>
      <c r="BO10" s="118">
        <v>6.0</v>
      </c>
      <c r="BP10" s="118">
        <v>13.0</v>
      </c>
      <c r="BQ10" s="117">
        <f t="shared" si="45"/>
        <v>96</v>
      </c>
      <c r="BR10" s="31">
        <f t="shared" si="46"/>
        <v>198</v>
      </c>
      <c r="BS10" s="31">
        <f t="shared" si="47"/>
        <v>294</v>
      </c>
      <c r="BT10" s="119">
        <f t="shared" si="48"/>
        <v>93.92971246</v>
      </c>
      <c r="BU10" s="120">
        <v>4.0</v>
      </c>
      <c r="BV10" s="120">
        <v>7.0</v>
      </c>
      <c r="BW10" s="119">
        <f t="shared" ref="BW10:BX10" si="105">BQ10+BU10</f>
        <v>100</v>
      </c>
      <c r="BX10" s="119">
        <f t="shared" si="105"/>
        <v>205</v>
      </c>
      <c r="BY10" s="119">
        <f t="shared" si="50"/>
        <v>305</v>
      </c>
      <c r="BZ10" s="119">
        <f t="shared" si="51"/>
        <v>93.27217125</v>
      </c>
      <c r="CA10" s="120">
        <v>6.0</v>
      </c>
      <c r="CB10" s="120">
        <v>6.0</v>
      </c>
      <c r="CC10" s="119">
        <f t="shared" ref="CC10:CD10" si="106">BW10+CA10</f>
        <v>106</v>
      </c>
      <c r="CD10" s="119">
        <f t="shared" si="106"/>
        <v>211</v>
      </c>
      <c r="CE10" s="119">
        <f t="shared" si="53"/>
        <v>317</v>
      </c>
      <c r="CF10" s="119">
        <f t="shared" si="54"/>
        <v>91.61849711</v>
      </c>
      <c r="CG10" s="120">
        <v>7.0</v>
      </c>
      <c r="CH10" s="120">
        <v>14.0</v>
      </c>
      <c r="CI10" s="119">
        <f t="shared" ref="CI10:CJ10" si="107">CC10+CG10</f>
        <v>113</v>
      </c>
      <c r="CJ10" s="119">
        <f t="shared" si="107"/>
        <v>225</v>
      </c>
      <c r="CK10" s="119">
        <f t="shared" si="71"/>
        <v>338</v>
      </c>
      <c r="CL10" s="119">
        <f t="shared" si="56"/>
        <v>93.38842975</v>
      </c>
      <c r="CM10" s="119">
        <f t="shared" si="57"/>
        <v>90.36144578</v>
      </c>
      <c r="CN10" s="119">
        <f t="shared" si="58"/>
        <v>91.35135135</v>
      </c>
    </row>
    <row r="11" ht="15.75" customHeight="1">
      <c r="A11" s="35">
        <v>6.0</v>
      </c>
      <c r="B11" s="36" t="s">
        <v>28</v>
      </c>
      <c r="C11" s="31">
        <v>9.0</v>
      </c>
      <c r="D11" s="31">
        <v>16.0</v>
      </c>
      <c r="E11" s="31">
        <f t="shared" si="12"/>
        <v>25</v>
      </c>
      <c r="F11" s="31">
        <f t="shared" si="13"/>
        <v>100</v>
      </c>
      <c r="G11" s="31">
        <v>8.0</v>
      </c>
      <c r="H11" s="31">
        <v>21.0</v>
      </c>
      <c r="I11" s="31">
        <f t="shared" si="14"/>
        <v>17</v>
      </c>
      <c r="J11" s="31">
        <f t="shared" si="15"/>
        <v>37</v>
      </c>
      <c r="K11" s="31">
        <f t="shared" si="16"/>
        <v>54</v>
      </c>
      <c r="L11" s="31">
        <f t="shared" si="17"/>
        <v>100</v>
      </c>
      <c r="M11" s="31">
        <v>9.0</v>
      </c>
      <c r="N11" s="31">
        <v>18.0</v>
      </c>
      <c r="O11" s="31">
        <f t="shared" ref="O11:P11" si="108">I11+M11</f>
        <v>26</v>
      </c>
      <c r="P11" s="31">
        <f t="shared" si="108"/>
        <v>55</v>
      </c>
      <c r="Q11" s="31">
        <f t="shared" si="19"/>
        <v>81</v>
      </c>
      <c r="R11" s="31">
        <f t="shared" si="20"/>
        <v>100</v>
      </c>
      <c r="S11" s="31">
        <v>12.0</v>
      </c>
      <c r="T11" s="31">
        <v>16.0</v>
      </c>
      <c r="U11" s="31">
        <f t="shared" ref="U11:V11" si="109">S11+O11</f>
        <v>38</v>
      </c>
      <c r="V11" s="31">
        <f t="shared" si="109"/>
        <v>71</v>
      </c>
      <c r="W11" s="31">
        <f t="shared" si="22"/>
        <v>109</v>
      </c>
      <c r="X11" s="31">
        <f t="shared" si="23"/>
        <v>99.09090909</v>
      </c>
      <c r="Y11" s="31">
        <v>7.0</v>
      </c>
      <c r="Z11" s="31">
        <v>16.0</v>
      </c>
      <c r="AA11" s="31">
        <f t="shared" ref="AA11:AB11" si="110">U11+Y11</f>
        <v>45</v>
      </c>
      <c r="AB11" s="31">
        <f t="shared" si="110"/>
        <v>87</v>
      </c>
      <c r="AC11" s="31">
        <f t="shared" si="25"/>
        <v>132</v>
      </c>
      <c r="AD11" s="31">
        <f t="shared" si="26"/>
        <v>99.2481203</v>
      </c>
      <c r="AE11" s="31">
        <v>4.0</v>
      </c>
      <c r="AF11" s="31">
        <v>14.0</v>
      </c>
      <c r="AG11" s="31">
        <f t="shared" ref="AG11:AH11" si="111">AA11+AE11</f>
        <v>49</v>
      </c>
      <c r="AH11" s="31">
        <f t="shared" si="111"/>
        <v>101</v>
      </c>
      <c r="AI11" s="31">
        <f t="shared" si="28"/>
        <v>150</v>
      </c>
      <c r="AJ11" s="31">
        <f t="shared" si="29"/>
        <v>97.4025974</v>
      </c>
      <c r="AK11" s="31">
        <v>9.0</v>
      </c>
      <c r="AL11" s="31">
        <v>21.0</v>
      </c>
      <c r="AM11" s="31">
        <f t="shared" ref="AM11:AN11" si="112">AG11 +AK11</f>
        <v>58</v>
      </c>
      <c r="AN11" s="31">
        <f t="shared" si="112"/>
        <v>122</v>
      </c>
      <c r="AO11" s="31">
        <f t="shared" si="31"/>
        <v>180</v>
      </c>
      <c r="AP11" s="31">
        <f t="shared" si="32"/>
        <v>96.25668449</v>
      </c>
      <c r="AQ11" s="117">
        <v>9.0</v>
      </c>
      <c r="AR11" s="117">
        <v>20.0</v>
      </c>
      <c r="AS11" s="31">
        <f t="shared" ref="AS11:AT11" si="113">AM11+AQ11</f>
        <v>67</v>
      </c>
      <c r="AT11" s="31">
        <f t="shared" si="113"/>
        <v>142</v>
      </c>
      <c r="AU11" s="31">
        <f t="shared" si="34"/>
        <v>209</v>
      </c>
      <c r="AV11" s="31">
        <f t="shared" si="35"/>
        <v>95.87155963</v>
      </c>
      <c r="AW11" s="117">
        <v>8.0</v>
      </c>
      <c r="AX11" s="117">
        <v>13.0</v>
      </c>
      <c r="AY11" s="31">
        <f t="shared" ref="AY11:AZ11" si="114">AS11+AW11</f>
        <v>75</v>
      </c>
      <c r="AZ11" s="31">
        <f t="shared" si="114"/>
        <v>155</v>
      </c>
      <c r="BA11" s="31">
        <f t="shared" si="37"/>
        <v>230</v>
      </c>
      <c r="BB11" s="31">
        <f t="shared" si="38"/>
        <v>94.26229508</v>
      </c>
      <c r="BC11" s="117">
        <v>6.0</v>
      </c>
      <c r="BD11" s="117">
        <v>15.0</v>
      </c>
      <c r="BE11" s="31">
        <f t="shared" ref="BE11:BF11" si="115">AY11+BC11</f>
        <v>81</v>
      </c>
      <c r="BF11" s="31">
        <f t="shared" si="115"/>
        <v>170</v>
      </c>
      <c r="BG11" s="31">
        <f t="shared" si="40"/>
        <v>251</v>
      </c>
      <c r="BH11" s="31">
        <f t="shared" si="41"/>
        <v>94.00749064</v>
      </c>
      <c r="BI11" s="118">
        <v>7.0</v>
      </c>
      <c r="BJ11" s="118">
        <v>10.0</v>
      </c>
      <c r="BK11" s="31">
        <f t="shared" ref="BK11:BL11" si="116">BE11+BI11</f>
        <v>88</v>
      </c>
      <c r="BL11" s="31">
        <f t="shared" si="116"/>
        <v>180</v>
      </c>
      <c r="BM11" s="31">
        <f t="shared" si="43"/>
        <v>268</v>
      </c>
      <c r="BN11" s="119">
        <f t="shared" si="44"/>
        <v>92.73356401</v>
      </c>
      <c r="BO11" s="118">
        <v>7.0</v>
      </c>
      <c r="BP11" s="118">
        <v>17.0</v>
      </c>
      <c r="BQ11" s="117">
        <f t="shared" si="45"/>
        <v>95</v>
      </c>
      <c r="BR11" s="31">
        <f t="shared" si="46"/>
        <v>197</v>
      </c>
      <c r="BS11" s="31">
        <f t="shared" si="47"/>
        <v>292</v>
      </c>
      <c r="BT11" s="119">
        <f t="shared" si="48"/>
        <v>93.29073482</v>
      </c>
      <c r="BU11" s="120">
        <v>4.0</v>
      </c>
      <c r="BV11" s="120">
        <v>10.0</v>
      </c>
      <c r="BW11" s="119">
        <f t="shared" ref="BW11:BX11" si="117">BQ11+BU11</f>
        <v>99</v>
      </c>
      <c r="BX11" s="119">
        <f t="shared" si="117"/>
        <v>207</v>
      </c>
      <c r="BY11" s="119">
        <f t="shared" si="50"/>
        <v>306</v>
      </c>
      <c r="BZ11" s="119">
        <f t="shared" si="51"/>
        <v>93.57798165</v>
      </c>
      <c r="CA11" s="120">
        <v>8.0</v>
      </c>
      <c r="CB11" s="120">
        <v>7.0</v>
      </c>
      <c r="CC11" s="119">
        <f t="shared" ref="CC11:CD11" si="118">BW11+CA11</f>
        <v>107</v>
      </c>
      <c r="CD11" s="119">
        <f t="shared" si="118"/>
        <v>214</v>
      </c>
      <c r="CE11" s="119">
        <f t="shared" si="53"/>
        <v>321</v>
      </c>
      <c r="CF11" s="119">
        <f t="shared" si="54"/>
        <v>92.77456647</v>
      </c>
      <c r="CG11" s="120">
        <v>7.0</v>
      </c>
      <c r="CH11" s="120">
        <v>17.0</v>
      </c>
      <c r="CI11" s="119">
        <f t="shared" ref="CI11:CJ11" si="119">CC11+CG11</f>
        <v>114</v>
      </c>
      <c r="CJ11" s="119">
        <f t="shared" si="119"/>
        <v>231</v>
      </c>
      <c r="CK11" s="119">
        <f t="shared" si="71"/>
        <v>345</v>
      </c>
      <c r="CL11" s="119">
        <f t="shared" si="56"/>
        <v>94.21487603</v>
      </c>
      <c r="CM11" s="119">
        <f t="shared" si="57"/>
        <v>92.77108434</v>
      </c>
      <c r="CN11" s="119">
        <f t="shared" si="58"/>
        <v>93.24324324</v>
      </c>
    </row>
    <row r="12" ht="15.75" customHeight="1">
      <c r="A12" s="35">
        <v>7.0</v>
      </c>
      <c r="B12" s="38" t="s">
        <v>29</v>
      </c>
      <c r="C12" s="31">
        <v>9.0</v>
      </c>
      <c r="D12" s="31">
        <v>16.0</v>
      </c>
      <c r="E12" s="31">
        <f t="shared" si="12"/>
        <v>25</v>
      </c>
      <c r="F12" s="31">
        <f t="shared" si="13"/>
        <v>100</v>
      </c>
      <c r="G12" s="31">
        <v>6.0</v>
      </c>
      <c r="H12" s="31">
        <v>17.0</v>
      </c>
      <c r="I12" s="31">
        <f t="shared" si="14"/>
        <v>15</v>
      </c>
      <c r="J12" s="31">
        <f t="shared" si="15"/>
        <v>33</v>
      </c>
      <c r="K12" s="31">
        <f t="shared" si="16"/>
        <v>48</v>
      </c>
      <c r="L12" s="31">
        <f t="shared" si="17"/>
        <v>88.88888889</v>
      </c>
      <c r="M12" s="31">
        <v>7.0</v>
      </c>
      <c r="N12" s="31">
        <v>14.0</v>
      </c>
      <c r="O12" s="31">
        <f t="shared" ref="O12:P12" si="120">I12+M12</f>
        <v>22</v>
      </c>
      <c r="P12" s="31">
        <f t="shared" si="120"/>
        <v>47</v>
      </c>
      <c r="Q12" s="31">
        <f t="shared" si="19"/>
        <v>69</v>
      </c>
      <c r="R12" s="31">
        <f t="shared" si="20"/>
        <v>85.18518519</v>
      </c>
      <c r="S12" s="31">
        <v>12.0</v>
      </c>
      <c r="T12" s="31">
        <v>16.0</v>
      </c>
      <c r="U12" s="31">
        <f t="shared" ref="U12:V12" si="121">S12+O12</f>
        <v>34</v>
      </c>
      <c r="V12" s="31">
        <f t="shared" si="121"/>
        <v>63</v>
      </c>
      <c r="W12" s="31">
        <f t="shared" si="22"/>
        <v>97</v>
      </c>
      <c r="X12" s="31">
        <f t="shared" si="23"/>
        <v>88.18181818</v>
      </c>
      <c r="Y12" s="31">
        <v>5.0</v>
      </c>
      <c r="Z12" s="31">
        <v>11.0</v>
      </c>
      <c r="AA12" s="31">
        <f t="shared" ref="AA12:AB12" si="122">U12+Y12</f>
        <v>39</v>
      </c>
      <c r="AB12" s="31">
        <f t="shared" si="122"/>
        <v>74</v>
      </c>
      <c r="AC12" s="31">
        <f t="shared" si="25"/>
        <v>113</v>
      </c>
      <c r="AD12" s="31">
        <f t="shared" si="26"/>
        <v>84.96240602</v>
      </c>
      <c r="AE12" s="31">
        <v>6.0</v>
      </c>
      <c r="AF12" s="31">
        <v>10.0</v>
      </c>
      <c r="AG12" s="31">
        <f t="shared" ref="AG12:AH12" si="123">AA12+AE12</f>
        <v>45</v>
      </c>
      <c r="AH12" s="31">
        <f t="shared" si="123"/>
        <v>84</v>
      </c>
      <c r="AI12" s="31">
        <f t="shared" si="28"/>
        <v>129</v>
      </c>
      <c r="AJ12" s="31">
        <f t="shared" si="29"/>
        <v>83.76623377</v>
      </c>
      <c r="AK12" s="31">
        <v>10.0</v>
      </c>
      <c r="AL12" s="31">
        <v>20.0</v>
      </c>
      <c r="AM12" s="31">
        <f t="shared" ref="AM12:AN12" si="124">AG12 +AK12</f>
        <v>55</v>
      </c>
      <c r="AN12" s="31">
        <f t="shared" si="124"/>
        <v>104</v>
      </c>
      <c r="AO12" s="31">
        <f t="shared" si="31"/>
        <v>159</v>
      </c>
      <c r="AP12" s="31">
        <f t="shared" si="32"/>
        <v>85.02673797</v>
      </c>
      <c r="AQ12" s="117">
        <v>5.0</v>
      </c>
      <c r="AR12" s="117">
        <v>12.0</v>
      </c>
      <c r="AS12" s="31">
        <f t="shared" ref="AS12:AT12" si="125">AM12+AQ12</f>
        <v>60</v>
      </c>
      <c r="AT12" s="31">
        <f t="shared" si="125"/>
        <v>116</v>
      </c>
      <c r="AU12" s="31">
        <f t="shared" si="34"/>
        <v>176</v>
      </c>
      <c r="AV12" s="31">
        <f t="shared" si="35"/>
        <v>80.73394495</v>
      </c>
      <c r="AW12" s="117">
        <v>8.0</v>
      </c>
      <c r="AX12" s="117">
        <v>16.0</v>
      </c>
      <c r="AY12" s="31">
        <f t="shared" ref="AY12:AZ12" si="126">AS12+AW12</f>
        <v>68</v>
      </c>
      <c r="AZ12" s="31">
        <f t="shared" si="126"/>
        <v>132</v>
      </c>
      <c r="BA12" s="31">
        <f t="shared" si="37"/>
        <v>200</v>
      </c>
      <c r="BB12" s="31">
        <f t="shared" si="38"/>
        <v>81.96721311</v>
      </c>
      <c r="BC12" s="117">
        <v>5.0</v>
      </c>
      <c r="BD12" s="117">
        <v>12.0</v>
      </c>
      <c r="BE12" s="31">
        <f t="shared" ref="BE12:BF12" si="127">AY12+BC12</f>
        <v>73</v>
      </c>
      <c r="BF12" s="31">
        <f t="shared" si="127"/>
        <v>144</v>
      </c>
      <c r="BG12" s="31">
        <f t="shared" si="40"/>
        <v>217</v>
      </c>
      <c r="BH12" s="31">
        <f t="shared" si="41"/>
        <v>81.27340824</v>
      </c>
      <c r="BI12" s="118">
        <v>7.0</v>
      </c>
      <c r="BJ12" s="118">
        <v>13.0</v>
      </c>
      <c r="BK12" s="31">
        <f t="shared" ref="BK12:BL12" si="128">BE12+BI12</f>
        <v>80</v>
      </c>
      <c r="BL12" s="31">
        <f t="shared" si="128"/>
        <v>157</v>
      </c>
      <c r="BM12" s="31">
        <f t="shared" si="43"/>
        <v>237</v>
      </c>
      <c r="BN12" s="119">
        <f t="shared" si="44"/>
        <v>82.00692042</v>
      </c>
      <c r="BO12" s="118">
        <v>7.0</v>
      </c>
      <c r="BP12" s="118">
        <v>17.0</v>
      </c>
      <c r="BQ12" s="117">
        <f t="shared" si="45"/>
        <v>87</v>
      </c>
      <c r="BR12" s="31">
        <f t="shared" si="46"/>
        <v>174</v>
      </c>
      <c r="BS12" s="31">
        <f t="shared" si="47"/>
        <v>261</v>
      </c>
      <c r="BT12" s="119">
        <f t="shared" si="48"/>
        <v>83.38658147</v>
      </c>
      <c r="BU12" s="120">
        <v>4.0</v>
      </c>
      <c r="BV12" s="120">
        <v>0.0</v>
      </c>
      <c r="BW12" s="119">
        <f t="shared" ref="BW12:BX12" si="129">BQ12+BU12</f>
        <v>91</v>
      </c>
      <c r="BX12" s="119">
        <f t="shared" si="129"/>
        <v>174</v>
      </c>
      <c r="BY12" s="119">
        <f t="shared" si="50"/>
        <v>265</v>
      </c>
      <c r="BZ12" s="119">
        <f t="shared" si="51"/>
        <v>81.03975535</v>
      </c>
      <c r="CA12" s="120">
        <v>8.0</v>
      </c>
      <c r="CB12" s="120">
        <v>11.0</v>
      </c>
      <c r="CC12" s="119">
        <f t="shared" ref="CC12:CD12" si="130">BW12+CA12</f>
        <v>99</v>
      </c>
      <c r="CD12" s="119">
        <f t="shared" si="130"/>
        <v>185</v>
      </c>
      <c r="CE12" s="119">
        <f t="shared" si="53"/>
        <v>284</v>
      </c>
      <c r="CF12" s="119">
        <f t="shared" si="54"/>
        <v>82.08092486</v>
      </c>
      <c r="CG12" s="120">
        <v>6.0</v>
      </c>
      <c r="CH12" s="120">
        <v>13.0</v>
      </c>
      <c r="CI12" s="119">
        <f t="shared" ref="CI12:CJ12" si="131">CC12+CG12</f>
        <v>105</v>
      </c>
      <c r="CJ12" s="119">
        <f t="shared" si="131"/>
        <v>198</v>
      </c>
      <c r="CK12" s="119">
        <f t="shared" si="71"/>
        <v>303</v>
      </c>
      <c r="CL12" s="119">
        <f t="shared" si="56"/>
        <v>86.7768595</v>
      </c>
      <c r="CM12" s="119">
        <f t="shared" si="57"/>
        <v>79.51807229</v>
      </c>
      <c r="CN12" s="119">
        <f t="shared" si="58"/>
        <v>81.89189189</v>
      </c>
    </row>
    <row r="13" ht="15.75" customHeight="1">
      <c r="A13" s="35">
        <v>8.0</v>
      </c>
      <c r="B13" s="36" t="s">
        <v>30</v>
      </c>
      <c r="C13" s="31">
        <v>8.0</v>
      </c>
      <c r="D13" s="31">
        <v>15.0</v>
      </c>
      <c r="E13" s="31">
        <f t="shared" si="12"/>
        <v>23</v>
      </c>
      <c r="F13" s="31">
        <f t="shared" si="13"/>
        <v>92</v>
      </c>
      <c r="G13" s="31">
        <v>8.0</v>
      </c>
      <c r="H13" s="31">
        <v>21.0</v>
      </c>
      <c r="I13" s="31">
        <f t="shared" si="14"/>
        <v>16</v>
      </c>
      <c r="J13" s="31">
        <f t="shared" si="15"/>
        <v>36</v>
      </c>
      <c r="K13" s="31">
        <f t="shared" si="16"/>
        <v>52</v>
      </c>
      <c r="L13" s="31">
        <f t="shared" si="17"/>
        <v>96.2962963</v>
      </c>
      <c r="M13" s="31">
        <v>9.0</v>
      </c>
      <c r="N13" s="31">
        <v>18.0</v>
      </c>
      <c r="O13" s="31">
        <f t="shared" ref="O13:P13" si="132">I13+M13</f>
        <v>25</v>
      </c>
      <c r="P13" s="31">
        <f t="shared" si="132"/>
        <v>54</v>
      </c>
      <c r="Q13" s="31">
        <f t="shared" si="19"/>
        <v>79</v>
      </c>
      <c r="R13" s="31">
        <f t="shared" si="20"/>
        <v>97.5308642</v>
      </c>
      <c r="S13" s="31">
        <v>13.0</v>
      </c>
      <c r="T13" s="31">
        <v>16.0</v>
      </c>
      <c r="U13" s="31">
        <f t="shared" ref="U13:V13" si="133">S13+O13</f>
        <v>38</v>
      </c>
      <c r="V13" s="31">
        <f t="shared" si="133"/>
        <v>70</v>
      </c>
      <c r="W13" s="31">
        <f t="shared" si="22"/>
        <v>108</v>
      </c>
      <c r="X13" s="31">
        <f t="shared" si="23"/>
        <v>98.18181818</v>
      </c>
      <c r="Y13" s="31">
        <v>7.0</v>
      </c>
      <c r="Z13" s="31">
        <v>14.0</v>
      </c>
      <c r="AA13" s="31">
        <f t="shared" ref="AA13:AB13" si="134">U13+Y13</f>
        <v>45</v>
      </c>
      <c r="AB13" s="31">
        <f t="shared" si="134"/>
        <v>84</v>
      </c>
      <c r="AC13" s="31">
        <f t="shared" si="25"/>
        <v>129</v>
      </c>
      <c r="AD13" s="31">
        <f t="shared" si="26"/>
        <v>96.9924812</v>
      </c>
      <c r="AE13" s="31">
        <v>7.0</v>
      </c>
      <c r="AF13" s="31">
        <v>13.0</v>
      </c>
      <c r="AG13" s="31">
        <f t="shared" ref="AG13:AH13" si="135">AA13+AE13</f>
        <v>52</v>
      </c>
      <c r="AH13" s="31">
        <f t="shared" si="135"/>
        <v>97</v>
      </c>
      <c r="AI13" s="31">
        <f t="shared" si="28"/>
        <v>149</v>
      </c>
      <c r="AJ13" s="31">
        <f t="shared" si="29"/>
        <v>96.75324675</v>
      </c>
      <c r="AK13" s="31">
        <v>9.0</v>
      </c>
      <c r="AL13" s="31">
        <v>23.0</v>
      </c>
      <c r="AM13" s="31">
        <f t="shared" ref="AM13:AN13" si="136">AG13 +AK13</f>
        <v>61</v>
      </c>
      <c r="AN13" s="31">
        <f t="shared" si="136"/>
        <v>120</v>
      </c>
      <c r="AO13" s="31">
        <f t="shared" si="31"/>
        <v>181</v>
      </c>
      <c r="AP13" s="31">
        <f t="shared" si="32"/>
        <v>96.79144385</v>
      </c>
      <c r="AQ13" s="117">
        <v>9.0</v>
      </c>
      <c r="AR13" s="117">
        <v>22.0</v>
      </c>
      <c r="AS13" s="31">
        <f t="shared" ref="AS13:AT13" si="137">AM13+AQ13</f>
        <v>70</v>
      </c>
      <c r="AT13" s="31">
        <f t="shared" si="137"/>
        <v>142</v>
      </c>
      <c r="AU13" s="31">
        <f t="shared" si="34"/>
        <v>212</v>
      </c>
      <c r="AV13" s="31">
        <f t="shared" si="35"/>
        <v>97.24770642</v>
      </c>
      <c r="AW13" s="117">
        <v>8.0</v>
      </c>
      <c r="AX13" s="117">
        <v>17.0</v>
      </c>
      <c r="AY13" s="31">
        <f t="shared" ref="AY13:AZ13" si="138">AS13+AW13</f>
        <v>78</v>
      </c>
      <c r="AZ13" s="31">
        <f t="shared" si="138"/>
        <v>159</v>
      </c>
      <c r="BA13" s="31">
        <f t="shared" si="37"/>
        <v>237</v>
      </c>
      <c r="BB13" s="31">
        <f t="shared" si="38"/>
        <v>97.13114754</v>
      </c>
      <c r="BC13" s="117">
        <v>8.0</v>
      </c>
      <c r="BD13" s="117">
        <v>15.0</v>
      </c>
      <c r="BE13" s="31">
        <f t="shared" ref="BE13:BF13" si="139">AY13+BC13</f>
        <v>86</v>
      </c>
      <c r="BF13" s="31">
        <f t="shared" si="139"/>
        <v>174</v>
      </c>
      <c r="BG13" s="31">
        <f t="shared" si="40"/>
        <v>260</v>
      </c>
      <c r="BH13" s="31">
        <f t="shared" si="41"/>
        <v>97.37827715</v>
      </c>
      <c r="BI13" s="118">
        <v>6.0</v>
      </c>
      <c r="BJ13" s="118">
        <v>15.0</v>
      </c>
      <c r="BK13" s="31">
        <f t="shared" ref="BK13:BL13" si="140">BE13+BI13</f>
        <v>92</v>
      </c>
      <c r="BL13" s="31">
        <f t="shared" si="140"/>
        <v>189</v>
      </c>
      <c r="BM13" s="31">
        <f t="shared" si="43"/>
        <v>281</v>
      </c>
      <c r="BN13" s="119">
        <f t="shared" si="44"/>
        <v>97.23183391</v>
      </c>
      <c r="BO13" s="118">
        <v>7.0</v>
      </c>
      <c r="BP13" s="118">
        <v>17.0</v>
      </c>
      <c r="BQ13" s="117">
        <f t="shared" si="45"/>
        <v>99</v>
      </c>
      <c r="BR13" s="31">
        <f t="shared" si="46"/>
        <v>206</v>
      </c>
      <c r="BS13" s="31">
        <f t="shared" si="47"/>
        <v>305</v>
      </c>
      <c r="BT13" s="119">
        <f t="shared" si="48"/>
        <v>97.44408946</v>
      </c>
      <c r="BU13" s="120">
        <v>4.0</v>
      </c>
      <c r="BV13" s="120">
        <v>10.0</v>
      </c>
      <c r="BW13" s="119">
        <f t="shared" ref="BW13:BX13" si="141">BQ13+BU13</f>
        <v>103</v>
      </c>
      <c r="BX13" s="119">
        <f t="shared" si="141"/>
        <v>216</v>
      </c>
      <c r="BY13" s="119">
        <f t="shared" si="50"/>
        <v>319</v>
      </c>
      <c r="BZ13" s="119">
        <f t="shared" si="51"/>
        <v>97.55351682</v>
      </c>
      <c r="CA13" s="120">
        <v>8.0</v>
      </c>
      <c r="CB13" s="120">
        <v>7.0</v>
      </c>
      <c r="CC13" s="119">
        <f t="shared" ref="CC13:CD13" si="142">BW13+CA13</f>
        <v>111</v>
      </c>
      <c r="CD13" s="119">
        <f t="shared" si="142"/>
        <v>223</v>
      </c>
      <c r="CE13" s="119">
        <f t="shared" si="53"/>
        <v>334</v>
      </c>
      <c r="CF13" s="119">
        <f t="shared" si="54"/>
        <v>96.53179191</v>
      </c>
      <c r="CG13" s="120">
        <v>6.0</v>
      </c>
      <c r="CH13" s="120">
        <v>17.0</v>
      </c>
      <c r="CI13" s="119">
        <f t="shared" ref="CI13:CJ13" si="143">CC13+CG13</f>
        <v>117</v>
      </c>
      <c r="CJ13" s="119">
        <f t="shared" si="143"/>
        <v>240</v>
      </c>
      <c r="CK13" s="119">
        <f t="shared" si="71"/>
        <v>357</v>
      </c>
      <c r="CL13" s="119">
        <f t="shared" si="56"/>
        <v>96.69421488</v>
      </c>
      <c r="CM13" s="119">
        <f t="shared" si="57"/>
        <v>96.38554217</v>
      </c>
      <c r="CN13" s="119">
        <f t="shared" si="58"/>
        <v>96.48648649</v>
      </c>
    </row>
    <row r="14" ht="15.75" customHeight="1">
      <c r="A14" s="35">
        <v>9.0</v>
      </c>
      <c r="B14" s="36" t="s">
        <v>31</v>
      </c>
      <c r="C14" s="31">
        <v>9.0</v>
      </c>
      <c r="D14" s="31">
        <v>16.0</v>
      </c>
      <c r="E14" s="31">
        <f t="shared" si="12"/>
        <v>25</v>
      </c>
      <c r="F14" s="31">
        <f t="shared" si="13"/>
        <v>100</v>
      </c>
      <c r="G14" s="31">
        <v>6.0</v>
      </c>
      <c r="H14" s="31">
        <v>20.0</v>
      </c>
      <c r="I14" s="31">
        <f t="shared" si="14"/>
        <v>15</v>
      </c>
      <c r="J14" s="31">
        <f t="shared" si="15"/>
        <v>36</v>
      </c>
      <c r="K14" s="31">
        <f t="shared" si="16"/>
        <v>51</v>
      </c>
      <c r="L14" s="31">
        <f t="shared" si="17"/>
        <v>94.44444444</v>
      </c>
      <c r="M14" s="31">
        <v>9.0</v>
      </c>
      <c r="N14" s="31">
        <v>17.0</v>
      </c>
      <c r="O14" s="31">
        <f t="shared" ref="O14:P14" si="144">I14+M14</f>
        <v>24</v>
      </c>
      <c r="P14" s="31">
        <f t="shared" si="144"/>
        <v>53</v>
      </c>
      <c r="Q14" s="31">
        <f t="shared" si="19"/>
        <v>77</v>
      </c>
      <c r="R14" s="31">
        <f t="shared" si="20"/>
        <v>95.0617284</v>
      </c>
      <c r="S14" s="31">
        <v>13.0</v>
      </c>
      <c r="T14" s="31">
        <v>16.0</v>
      </c>
      <c r="U14" s="31">
        <f t="shared" ref="U14:V14" si="145">S14+O14</f>
        <v>37</v>
      </c>
      <c r="V14" s="31">
        <f t="shared" si="145"/>
        <v>69</v>
      </c>
      <c r="W14" s="31">
        <f t="shared" si="22"/>
        <v>106</v>
      </c>
      <c r="X14" s="31">
        <f t="shared" si="23"/>
        <v>96.36363636</v>
      </c>
      <c r="Y14" s="31">
        <v>6.0</v>
      </c>
      <c r="Z14" s="31">
        <v>16.0</v>
      </c>
      <c r="AA14" s="31">
        <f t="shared" ref="AA14:AB14" si="146">U14+Y14</f>
        <v>43</v>
      </c>
      <c r="AB14" s="31">
        <f t="shared" si="146"/>
        <v>85</v>
      </c>
      <c r="AC14" s="31">
        <f t="shared" si="25"/>
        <v>128</v>
      </c>
      <c r="AD14" s="31">
        <f t="shared" si="26"/>
        <v>96.2406015</v>
      </c>
      <c r="AE14" s="31">
        <v>7.0</v>
      </c>
      <c r="AF14" s="31">
        <v>14.0</v>
      </c>
      <c r="AG14" s="31">
        <f t="shared" ref="AG14:AH14" si="147">AA14+AE14</f>
        <v>50</v>
      </c>
      <c r="AH14" s="31">
        <f t="shared" si="147"/>
        <v>99</v>
      </c>
      <c r="AI14" s="31">
        <f t="shared" si="28"/>
        <v>149</v>
      </c>
      <c r="AJ14" s="31">
        <f t="shared" si="29"/>
        <v>96.75324675</v>
      </c>
      <c r="AK14" s="31">
        <v>10.0</v>
      </c>
      <c r="AL14" s="31">
        <v>20.0</v>
      </c>
      <c r="AM14" s="31">
        <f t="shared" ref="AM14:AN14" si="148">AG14 +AK14</f>
        <v>60</v>
      </c>
      <c r="AN14" s="31">
        <f t="shared" si="148"/>
        <v>119</v>
      </c>
      <c r="AO14" s="31">
        <f t="shared" si="31"/>
        <v>179</v>
      </c>
      <c r="AP14" s="31">
        <f t="shared" si="32"/>
        <v>95.72192513</v>
      </c>
      <c r="AQ14" s="117">
        <v>6.0</v>
      </c>
      <c r="AR14" s="117">
        <v>20.0</v>
      </c>
      <c r="AS14" s="31">
        <f t="shared" ref="AS14:AT14" si="149">AM14+AQ14</f>
        <v>66</v>
      </c>
      <c r="AT14" s="31">
        <f t="shared" si="149"/>
        <v>139</v>
      </c>
      <c r="AU14" s="31">
        <f t="shared" si="34"/>
        <v>205</v>
      </c>
      <c r="AV14" s="31">
        <f t="shared" si="35"/>
        <v>94.03669725</v>
      </c>
      <c r="AW14" s="117">
        <v>6.0</v>
      </c>
      <c r="AX14" s="117">
        <v>17.0</v>
      </c>
      <c r="AY14" s="31">
        <f t="shared" ref="AY14:AZ14" si="150">AS14+AW14</f>
        <v>72</v>
      </c>
      <c r="AZ14" s="31">
        <f t="shared" si="150"/>
        <v>156</v>
      </c>
      <c r="BA14" s="31">
        <f t="shared" si="37"/>
        <v>228</v>
      </c>
      <c r="BB14" s="31">
        <f t="shared" si="38"/>
        <v>93.44262295</v>
      </c>
      <c r="BC14" s="117">
        <v>6.0</v>
      </c>
      <c r="BD14" s="117">
        <v>13.0</v>
      </c>
      <c r="BE14" s="31">
        <f t="shared" ref="BE14:BF14" si="151">AY14+BC14</f>
        <v>78</v>
      </c>
      <c r="BF14" s="31">
        <f t="shared" si="151"/>
        <v>169</v>
      </c>
      <c r="BG14" s="31">
        <f t="shared" si="40"/>
        <v>247</v>
      </c>
      <c r="BH14" s="31">
        <f t="shared" si="41"/>
        <v>92.5093633</v>
      </c>
      <c r="BI14" s="118">
        <v>7.0</v>
      </c>
      <c r="BJ14" s="118">
        <v>13.0</v>
      </c>
      <c r="BK14" s="31">
        <f t="shared" ref="BK14:BL14" si="152">BE14+BI14</f>
        <v>85</v>
      </c>
      <c r="BL14" s="31">
        <f t="shared" si="152"/>
        <v>182</v>
      </c>
      <c r="BM14" s="31">
        <f t="shared" si="43"/>
        <v>267</v>
      </c>
      <c r="BN14" s="119">
        <f t="shared" si="44"/>
        <v>92.38754325</v>
      </c>
      <c r="BO14" s="118">
        <v>4.0</v>
      </c>
      <c r="BP14" s="118">
        <v>10.0</v>
      </c>
      <c r="BQ14" s="117">
        <f t="shared" si="45"/>
        <v>89</v>
      </c>
      <c r="BR14" s="31">
        <f t="shared" si="46"/>
        <v>192</v>
      </c>
      <c r="BS14" s="31">
        <f t="shared" si="47"/>
        <v>281</v>
      </c>
      <c r="BT14" s="119">
        <f t="shared" si="48"/>
        <v>89.77635783</v>
      </c>
      <c r="BU14" s="120">
        <v>4.0</v>
      </c>
      <c r="BV14" s="120">
        <v>10.0</v>
      </c>
      <c r="BW14" s="119">
        <f t="shared" ref="BW14:BX14" si="153">BQ14+BU14</f>
        <v>93</v>
      </c>
      <c r="BX14" s="119">
        <f t="shared" si="153"/>
        <v>202</v>
      </c>
      <c r="BY14" s="119">
        <f t="shared" si="50"/>
        <v>295</v>
      </c>
      <c r="BZ14" s="119">
        <f t="shared" si="51"/>
        <v>90.21406728</v>
      </c>
      <c r="CA14" s="120">
        <v>7.0</v>
      </c>
      <c r="CB14" s="120">
        <v>11.0</v>
      </c>
      <c r="CC14" s="119">
        <f t="shared" ref="CC14:CD14" si="154">BW14+CA14</f>
        <v>100</v>
      </c>
      <c r="CD14" s="119">
        <f t="shared" si="154"/>
        <v>213</v>
      </c>
      <c r="CE14" s="119">
        <f t="shared" si="53"/>
        <v>313</v>
      </c>
      <c r="CF14" s="119">
        <f t="shared" si="54"/>
        <v>90.46242775</v>
      </c>
      <c r="CG14" s="120">
        <v>6.0</v>
      </c>
      <c r="CH14" s="120">
        <v>17.0</v>
      </c>
      <c r="CI14" s="119">
        <f t="shared" ref="CI14:CJ14" si="155">CC14+CG14</f>
        <v>106</v>
      </c>
      <c r="CJ14" s="119">
        <f t="shared" si="155"/>
        <v>230</v>
      </c>
      <c r="CK14" s="119">
        <f t="shared" si="71"/>
        <v>336</v>
      </c>
      <c r="CL14" s="119">
        <f t="shared" si="56"/>
        <v>87.60330579</v>
      </c>
      <c r="CM14" s="119">
        <f t="shared" si="57"/>
        <v>92.36947791</v>
      </c>
      <c r="CN14" s="119">
        <f t="shared" si="58"/>
        <v>90.81081081</v>
      </c>
    </row>
    <row r="15" ht="15.75" customHeight="1">
      <c r="A15" s="35">
        <v>10.0</v>
      </c>
      <c r="B15" s="36" t="s">
        <v>32</v>
      </c>
      <c r="C15" s="31">
        <v>9.0</v>
      </c>
      <c r="D15" s="31">
        <v>16.0</v>
      </c>
      <c r="E15" s="31">
        <f t="shared" si="12"/>
        <v>25</v>
      </c>
      <c r="F15" s="31">
        <f t="shared" si="13"/>
        <v>100</v>
      </c>
      <c r="G15" s="31">
        <v>8.0</v>
      </c>
      <c r="H15" s="31">
        <v>21.0</v>
      </c>
      <c r="I15" s="31">
        <f t="shared" si="14"/>
        <v>17</v>
      </c>
      <c r="J15" s="31">
        <f t="shared" si="15"/>
        <v>37</v>
      </c>
      <c r="K15" s="31">
        <f t="shared" si="16"/>
        <v>54</v>
      </c>
      <c r="L15" s="31">
        <f t="shared" si="17"/>
        <v>100</v>
      </c>
      <c r="M15" s="31">
        <v>9.0</v>
      </c>
      <c r="N15" s="31">
        <v>16.0</v>
      </c>
      <c r="O15" s="31">
        <f t="shared" ref="O15:P15" si="156">I15+M15</f>
        <v>26</v>
      </c>
      <c r="P15" s="31">
        <f t="shared" si="156"/>
        <v>53</v>
      </c>
      <c r="Q15" s="31">
        <f t="shared" si="19"/>
        <v>79</v>
      </c>
      <c r="R15" s="31">
        <f t="shared" si="20"/>
        <v>97.5308642</v>
      </c>
      <c r="S15" s="31">
        <v>12.0</v>
      </c>
      <c r="T15" s="31">
        <v>15.0</v>
      </c>
      <c r="U15" s="31">
        <f t="shared" ref="U15:V15" si="157">S15+O15</f>
        <v>38</v>
      </c>
      <c r="V15" s="31">
        <f t="shared" si="157"/>
        <v>68</v>
      </c>
      <c r="W15" s="31">
        <f t="shared" si="22"/>
        <v>106</v>
      </c>
      <c r="X15" s="31">
        <f t="shared" si="23"/>
        <v>96.36363636</v>
      </c>
      <c r="Y15" s="31">
        <v>6.0</v>
      </c>
      <c r="Z15" s="31">
        <v>15.0</v>
      </c>
      <c r="AA15" s="31">
        <f t="shared" ref="AA15:AB15" si="158">U15+Y15</f>
        <v>44</v>
      </c>
      <c r="AB15" s="31">
        <f t="shared" si="158"/>
        <v>83</v>
      </c>
      <c r="AC15" s="31">
        <f t="shared" si="25"/>
        <v>127</v>
      </c>
      <c r="AD15" s="31">
        <f t="shared" si="26"/>
        <v>95.4887218</v>
      </c>
      <c r="AE15" s="31">
        <v>0.0</v>
      </c>
      <c r="AF15" s="31">
        <v>0.0</v>
      </c>
      <c r="AG15" s="31">
        <f t="shared" ref="AG15:AH15" si="159">AA15+AE15</f>
        <v>44</v>
      </c>
      <c r="AH15" s="31">
        <f t="shared" si="159"/>
        <v>83</v>
      </c>
      <c r="AI15" s="31">
        <f t="shared" si="28"/>
        <v>127</v>
      </c>
      <c r="AJ15" s="31">
        <f t="shared" si="29"/>
        <v>82.46753247</v>
      </c>
      <c r="AK15" s="31">
        <v>9.0</v>
      </c>
      <c r="AL15" s="31">
        <v>22.0</v>
      </c>
      <c r="AM15" s="31">
        <f t="shared" ref="AM15:AN15" si="160">AG15 +AK15</f>
        <v>53</v>
      </c>
      <c r="AN15" s="31">
        <f t="shared" si="160"/>
        <v>105</v>
      </c>
      <c r="AO15" s="31">
        <f t="shared" si="31"/>
        <v>158</v>
      </c>
      <c r="AP15" s="31">
        <f t="shared" si="32"/>
        <v>84.49197861</v>
      </c>
      <c r="AQ15" s="117">
        <v>7.0</v>
      </c>
      <c r="AR15" s="117">
        <v>20.0</v>
      </c>
      <c r="AS15" s="31">
        <f t="shared" ref="AS15:AT15" si="161">AM15+AQ15</f>
        <v>60</v>
      </c>
      <c r="AT15" s="31">
        <f t="shared" si="161"/>
        <v>125</v>
      </c>
      <c r="AU15" s="31">
        <f t="shared" si="34"/>
        <v>185</v>
      </c>
      <c r="AV15" s="31">
        <f t="shared" si="35"/>
        <v>84.86238532</v>
      </c>
      <c r="AW15" s="117">
        <v>8.0</v>
      </c>
      <c r="AX15" s="117">
        <v>18.0</v>
      </c>
      <c r="AY15" s="31">
        <f t="shared" ref="AY15:AZ15" si="162">AS15+AW15</f>
        <v>68</v>
      </c>
      <c r="AZ15" s="31">
        <f t="shared" si="162"/>
        <v>143</v>
      </c>
      <c r="BA15" s="31">
        <f t="shared" si="37"/>
        <v>211</v>
      </c>
      <c r="BB15" s="31">
        <f t="shared" si="38"/>
        <v>86.47540984</v>
      </c>
      <c r="BC15" s="117">
        <v>7.0</v>
      </c>
      <c r="BD15" s="117">
        <v>15.0</v>
      </c>
      <c r="BE15" s="31">
        <f t="shared" ref="BE15:BF15" si="163">AY15+BC15</f>
        <v>75</v>
      </c>
      <c r="BF15" s="31">
        <f t="shared" si="163"/>
        <v>158</v>
      </c>
      <c r="BG15" s="31">
        <f t="shared" si="40"/>
        <v>233</v>
      </c>
      <c r="BH15" s="31">
        <f t="shared" si="41"/>
        <v>87.2659176</v>
      </c>
      <c r="BI15" s="118">
        <v>7.0</v>
      </c>
      <c r="BJ15" s="118">
        <v>15.0</v>
      </c>
      <c r="BK15" s="31">
        <f t="shared" ref="BK15:BL15" si="164">BE15+BI15</f>
        <v>82</v>
      </c>
      <c r="BL15" s="31">
        <f t="shared" si="164"/>
        <v>173</v>
      </c>
      <c r="BM15" s="31">
        <f t="shared" si="43"/>
        <v>255</v>
      </c>
      <c r="BN15" s="119">
        <f t="shared" si="44"/>
        <v>88.23529412</v>
      </c>
      <c r="BO15" s="118">
        <v>5.0</v>
      </c>
      <c r="BP15" s="118">
        <v>13.0</v>
      </c>
      <c r="BQ15" s="117">
        <f t="shared" si="45"/>
        <v>87</v>
      </c>
      <c r="BR15" s="31">
        <f t="shared" si="46"/>
        <v>186</v>
      </c>
      <c r="BS15" s="31">
        <f t="shared" si="47"/>
        <v>273</v>
      </c>
      <c r="BT15" s="119">
        <f t="shared" si="48"/>
        <v>87.22044728</v>
      </c>
      <c r="BU15" s="120">
        <v>4.0</v>
      </c>
      <c r="BV15" s="120">
        <v>6.0</v>
      </c>
      <c r="BW15" s="119">
        <f t="shared" ref="BW15:BX15" si="165">BQ15+BU15</f>
        <v>91</v>
      </c>
      <c r="BX15" s="119">
        <f t="shared" si="165"/>
        <v>192</v>
      </c>
      <c r="BY15" s="119">
        <f t="shared" si="50"/>
        <v>283</v>
      </c>
      <c r="BZ15" s="119">
        <f t="shared" si="51"/>
        <v>86.54434251</v>
      </c>
      <c r="CA15" s="120">
        <v>8.0</v>
      </c>
      <c r="CB15" s="120">
        <v>8.0</v>
      </c>
      <c r="CC15" s="119">
        <f t="shared" ref="CC15:CD15" si="166">BW15+CA15</f>
        <v>99</v>
      </c>
      <c r="CD15" s="119">
        <f t="shared" si="166"/>
        <v>200</v>
      </c>
      <c r="CE15" s="119">
        <f t="shared" si="53"/>
        <v>299</v>
      </c>
      <c r="CF15" s="119">
        <f t="shared" si="54"/>
        <v>86.41618497</v>
      </c>
      <c r="CG15" s="120">
        <v>7.0</v>
      </c>
      <c r="CH15" s="120">
        <v>16.0</v>
      </c>
      <c r="CI15" s="119">
        <f t="shared" ref="CI15:CJ15" si="167">CC15+CG15</f>
        <v>106</v>
      </c>
      <c r="CJ15" s="119">
        <f t="shared" si="167"/>
        <v>216</v>
      </c>
      <c r="CK15" s="119">
        <f t="shared" si="71"/>
        <v>322</v>
      </c>
      <c r="CL15" s="119">
        <f t="shared" si="56"/>
        <v>87.60330579</v>
      </c>
      <c r="CM15" s="119">
        <f t="shared" si="57"/>
        <v>86.74698795</v>
      </c>
      <c r="CN15" s="119">
        <f t="shared" si="58"/>
        <v>87.02702703</v>
      </c>
    </row>
    <row r="16" ht="15.75" customHeight="1">
      <c r="A16" s="35">
        <v>11.0</v>
      </c>
      <c r="B16" s="36" t="s">
        <v>33</v>
      </c>
      <c r="C16" s="31">
        <v>9.0</v>
      </c>
      <c r="D16" s="31">
        <v>16.0</v>
      </c>
      <c r="E16" s="31">
        <f t="shared" si="12"/>
        <v>25</v>
      </c>
      <c r="F16" s="31">
        <f t="shared" si="13"/>
        <v>100</v>
      </c>
      <c r="G16" s="31">
        <v>8.0</v>
      </c>
      <c r="H16" s="31">
        <v>21.0</v>
      </c>
      <c r="I16" s="31">
        <f t="shared" si="14"/>
        <v>17</v>
      </c>
      <c r="J16" s="31">
        <f t="shared" si="15"/>
        <v>37</v>
      </c>
      <c r="K16" s="31">
        <f t="shared" si="16"/>
        <v>54</v>
      </c>
      <c r="L16" s="31">
        <f t="shared" si="17"/>
        <v>100</v>
      </c>
      <c r="M16" s="31">
        <v>8.0</v>
      </c>
      <c r="N16" s="31">
        <v>18.0</v>
      </c>
      <c r="O16" s="31">
        <f t="shared" ref="O16:P16" si="168">I16+M16</f>
        <v>25</v>
      </c>
      <c r="P16" s="31">
        <f t="shared" si="168"/>
        <v>55</v>
      </c>
      <c r="Q16" s="31">
        <f t="shared" si="19"/>
        <v>80</v>
      </c>
      <c r="R16" s="31">
        <f t="shared" si="20"/>
        <v>98.7654321</v>
      </c>
      <c r="S16" s="31">
        <v>11.0</v>
      </c>
      <c r="T16" s="31">
        <v>15.0</v>
      </c>
      <c r="U16" s="31">
        <f t="shared" ref="U16:V16" si="169">S16+O16</f>
        <v>36</v>
      </c>
      <c r="V16" s="31">
        <f t="shared" si="169"/>
        <v>70</v>
      </c>
      <c r="W16" s="31">
        <f t="shared" si="22"/>
        <v>106</v>
      </c>
      <c r="X16" s="31">
        <f t="shared" si="23"/>
        <v>96.36363636</v>
      </c>
      <c r="Y16" s="31">
        <v>5.0</v>
      </c>
      <c r="Z16" s="31">
        <v>14.0</v>
      </c>
      <c r="AA16" s="31">
        <f t="shared" ref="AA16:AB16" si="170">U16+Y16</f>
        <v>41</v>
      </c>
      <c r="AB16" s="31">
        <f t="shared" si="170"/>
        <v>84</v>
      </c>
      <c r="AC16" s="31">
        <f t="shared" si="25"/>
        <v>125</v>
      </c>
      <c r="AD16" s="31">
        <f t="shared" si="26"/>
        <v>93.98496241</v>
      </c>
      <c r="AE16" s="31">
        <v>5.0</v>
      </c>
      <c r="AF16" s="31">
        <v>9.0</v>
      </c>
      <c r="AG16" s="31">
        <f t="shared" ref="AG16:AH16" si="171">AA16+AE16</f>
        <v>46</v>
      </c>
      <c r="AH16" s="31">
        <f t="shared" si="171"/>
        <v>93</v>
      </c>
      <c r="AI16" s="31">
        <f t="shared" si="28"/>
        <v>139</v>
      </c>
      <c r="AJ16" s="31">
        <f t="shared" si="29"/>
        <v>90.25974026</v>
      </c>
      <c r="AK16" s="31">
        <v>8.0</v>
      </c>
      <c r="AL16" s="31">
        <v>18.0</v>
      </c>
      <c r="AM16" s="31">
        <f t="shared" ref="AM16:AN16" si="172">AG16 +AK16</f>
        <v>54</v>
      </c>
      <c r="AN16" s="31">
        <f t="shared" si="172"/>
        <v>111</v>
      </c>
      <c r="AO16" s="31">
        <f t="shared" si="31"/>
        <v>165</v>
      </c>
      <c r="AP16" s="31">
        <f t="shared" si="32"/>
        <v>88.23529412</v>
      </c>
      <c r="AQ16" s="117">
        <v>5.0</v>
      </c>
      <c r="AR16" s="117">
        <v>16.0</v>
      </c>
      <c r="AS16" s="31">
        <f t="shared" ref="AS16:AT16" si="173">AM16+AQ16</f>
        <v>59</v>
      </c>
      <c r="AT16" s="31">
        <f t="shared" si="173"/>
        <v>127</v>
      </c>
      <c r="AU16" s="31">
        <f t="shared" si="34"/>
        <v>186</v>
      </c>
      <c r="AV16" s="31">
        <f t="shared" si="35"/>
        <v>85.32110092</v>
      </c>
      <c r="AW16" s="117">
        <v>6.0</v>
      </c>
      <c r="AX16" s="117">
        <v>16.0</v>
      </c>
      <c r="AY16" s="31">
        <f t="shared" ref="AY16:AZ16" si="174">AS16+AW16</f>
        <v>65</v>
      </c>
      <c r="AZ16" s="31">
        <f t="shared" si="174"/>
        <v>143</v>
      </c>
      <c r="BA16" s="31">
        <f t="shared" si="37"/>
        <v>208</v>
      </c>
      <c r="BB16" s="31">
        <f t="shared" si="38"/>
        <v>85.24590164</v>
      </c>
      <c r="BC16" s="117">
        <v>5.0</v>
      </c>
      <c r="BD16" s="117">
        <v>7.0</v>
      </c>
      <c r="BE16" s="31">
        <f t="shared" ref="BE16:BF16" si="175">AY16+BC16</f>
        <v>70</v>
      </c>
      <c r="BF16" s="31">
        <f t="shared" si="175"/>
        <v>150</v>
      </c>
      <c r="BG16" s="31">
        <f t="shared" si="40"/>
        <v>220</v>
      </c>
      <c r="BH16" s="31">
        <f t="shared" si="41"/>
        <v>82.39700375</v>
      </c>
      <c r="BI16" s="118">
        <v>7.0</v>
      </c>
      <c r="BJ16" s="118">
        <v>15.0</v>
      </c>
      <c r="BK16" s="31">
        <f t="shared" ref="BK16:BL16" si="176">BE16+BI16</f>
        <v>77</v>
      </c>
      <c r="BL16" s="31">
        <f t="shared" si="176"/>
        <v>165</v>
      </c>
      <c r="BM16" s="31">
        <f t="shared" si="43"/>
        <v>242</v>
      </c>
      <c r="BN16" s="119">
        <f t="shared" si="44"/>
        <v>83.73702422</v>
      </c>
      <c r="BO16" s="118">
        <v>7.0</v>
      </c>
      <c r="BP16" s="118">
        <v>15.0</v>
      </c>
      <c r="BQ16" s="117">
        <f t="shared" si="45"/>
        <v>84</v>
      </c>
      <c r="BR16" s="31">
        <f t="shared" si="46"/>
        <v>180</v>
      </c>
      <c r="BS16" s="31">
        <f t="shared" si="47"/>
        <v>264</v>
      </c>
      <c r="BT16" s="119">
        <f t="shared" si="48"/>
        <v>84.34504792</v>
      </c>
      <c r="BU16" s="120">
        <v>3.0</v>
      </c>
      <c r="BV16" s="120">
        <v>9.0</v>
      </c>
      <c r="BW16" s="119">
        <f t="shared" ref="BW16:BX16" si="177">BQ16+BU16</f>
        <v>87</v>
      </c>
      <c r="BX16" s="119">
        <f t="shared" si="177"/>
        <v>189</v>
      </c>
      <c r="BY16" s="119">
        <f t="shared" si="50"/>
        <v>276</v>
      </c>
      <c r="BZ16" s="119">
        <f t="shared" si="51"/>
        <v>84.40366972</v>
      </c>
      <c r="CA16" s="120">
        <v>8.0</v>
      </c>
      <c r="CB16" s="120">
        <v>11.0</v>
      </c>
      <c r="CC16" s="119">
        <f t="shared" ref="CC16:CD16" si="178">BW16+CA16</f>
        <v>95</v>
      </c>
      <c r="CD16" s="119">
        <f t="shared" si="178"/>
        <v>200</v>
      </c>
      <c r="CE16" s="119">
        <f t="shared" si="53"/>
        <v>295</v>
      </c>
      <c r="CF16" s="119">
        <f t="shared" si="54"/>
        <v>85.26011561</v>
      </c>
      <c r="CG16" s="120">
        <v>4.0</v>
      </c>
      <c r="CH16" s="120">
        <v>10.0</v>
      </c>
      <c r="CI16" s="119">
        <f t="shared" ref="CI16:CJ16" si="179">CC16+CG16</f>
        <v>99</v>
      </c>
      <c r="CJ16" s="119">
        <f t="shared" si="179"/>
        <v>210</v>
      </c>
      <c r="CK16" s="119">
        <f t="shared" si="71"/>
        <v>309</v>
      </c>
      <c r="CL16" s="119">
        <f t="shared" si="56"/>
        <v>81.81818182</v>
      </c>
      <c r="CM16" s="119">
        <f t="shared" si="57"/>
        <v>84.3373494</v>
      </c>
      <c r="CN16" s="119">
        <f t="shared" si="58"/>
        <v>83.51351351</v>
      </c>
    </row>
    <row r="17" ht="15.75" customHeight="1">
      <c r="A17" s="35">
        <v>12.0</v>
      </c>
      <c r="B17" s="36" t="s">
        <v>34</v>
      </c>
      <c r="C17" s="31">
        <v>8.0</v>
      </c>
      <c r="D17" s="31">
        <v>16.0</v>
      </c>
      <c r="E17" s="31">
        <f t="shared" si="12"/>
        <v>24</v>
      </c>
      <c r="F17" s="31">
        <f t="shared" si="13"/>
        <v>96</v>
      </c>
      <c r="G17" s="31">
        <v>6.0</v>
      </c>
      <c r="H17" s="31">
        <v>18.0</v>
      </c>
      <c r="I17" s="31">
        <f t="shared" si="14"/>
        <v>14</v>
      </c>
      <c r="J17" s="31">
        <f t="shared" si="15"/>
        <v>34</v>
      </c>
      <c r="K17" s="31">
        <f t="shared" si="16"/>
        <v>48</v>
      </c>
      <c r="L17" s="31">
        <f t="shared" si="17"/>
        <v>88.88888889</v>
      </c>
      <c r="M17" s="31">
        <v>9.0</v>
      </c>
      <c r="N17" s="31">
        <v>18.0</v>
      </c>
      <c r="O17" s="31">
        <f t="shared" ref="O17:P17" si="180">I17+M17</f>
        <v>23</v>
      </c>
      <c r="P17" s="31">
        <f t="shared" si="180"/>
        <v>52</v>
      </c>
      <c r="Q17" s="31">
        <f t="shared" si="19"/>
        <v>75</v>
      </c>
      <c r="R17" s="31">
        <f t="shared" si="20"/>
        <v>92.59259259</v>
      </c>
      <c r="S17" s="31">
        <v>12.0</v>
      </c>
      <c r="T17" s="31">
        <v>15.0</v>
      </c>
      <c r="U17" s="31">
        <f t="shared" ref="U17:V17" si="181">S17+O17</f>
        <v>35</v>
      </c>
      <c r="V17" s="31">
        <f t="shared" si="181"/>
        <v>67</v>
      </c>
      <c r="W17" s="31">
        <f t="shared" si="22"/>
        <v>102</v>
      </c>
      <c r="X17" s="31">
        <f t="shared" si="23"/>
        <v>92.72727273</v>
      </c>
      <c r="Y17" s="31">
        <v>7.0</v>
      </c>
      <c r="Z17" s="31">
        <v>16.0</v>
      </c>
      <c r="AA17" s="31">
        <f t="shared" ref="AA17:AB17" si="182">U17+Y17</f>
        <v>42</v>
      </c>
      <c r="AB17" s="31">
        <f t="shared" si="182"/>
        <v>83</v>
      </c>
      <c r="AC17" s="31">
        <f t="shared" si="25"/>
        <v>125</v>
      </c>
      <c r="AD17" s="31">
        <f t="shared" si="26"/>
        <v>93.98496241</v>
      </c>
      <c r="AE17" s="31">
        <v>3.0</v>
      </c>
      <c r="AF17" s="31">
        <v>10.0</v>
      </c>
      <c r="AG17" s="31">
        <f t="shared" ref="AG17:AH17" si="183">AA17+AE17</f>
        <v>45</v>
      </c>
      <c r="AH17" s="31">
        <f t="shared" si="183"/>
        <v>93</v>
      </c>
      <c r="AI17" s="31">
        <f t="shared" si="28"/>
        <v>138</v>
      </c>
      <c r="AJ17" s="31">
        <f t="shared" si="29"/>
        <v>89.61038961</v>
      </c>
      <c r="AK17" s="31">
        <v>9.0</v>
      </c>
      <c r="AL17" s="31">
        <v>20.0</v>
      </c>
      <c r="AM17" s="31">
        <f t="shared" ref="AM17:AN17" si="184">AG17 +AK17</f>
        <v>54</v>
      </c>
      <c r="AN17" s="31">
        <f t="shared" si="184"/>
        <v>113</v>
      </c>
      <c r="AO17" s="31">
        <f t="shared" si="31"/>
        <v>167</v>
      </c>
      <c r="AP17" s="31">
        <f t="shared" si="32"/>
        <v>89.30481283</v>
      </c>
      <c r="AQ17" s="117">
        <v>9.0</v>
      </c>
      <c r="AR17" s="117">
        <v>22.0</v>
      </c>
      <c r="AS17" s="31">
        <f t="shared" ref="AS17:AT17" si="185">AM17+AQ17</f>
        <v>63</v>
      </c>
      <c r="AT17" s="31">
        <f t="shared" si="185"/>
        <v>135</v>
      </c>
      <c r="AU17" s="31">
        <f t="shared" si="34"/>
        <v>198</v>
      </c>
      <c r="AV17" s="31">
        <f t="shared" si="35"/>
        <v>90.82568807</v>
      </c>
      <c r="AW17" s="117">
        <v>4.0</v>
      </c>
      <c r="AX17" s="117">
        <v>11.0</v>
      </c>
      <c r="AY17" s="31">
        <f t="shared" ref="AY17:AZ17" si="186">AS17+AW17</f>
        <v>67</v>
      </c>
      <c r="AZ17" s="31">
        <f t="shared" si="186"/>
        <v>146</v>
      </c>
      <c r="BA17" s="31">
        <f t="shared" si="37"/>
        <v>213</v>
      </c>
      <c r="BB17" s="31">
        <f t="shared" si="38"/>
        <v>87.29508197</v>
      </c>
      <c r="BC17" s="117">
        <v>6.0</v>
      </c>
      <c r="BD17" s="117">
        <v>14.0</v>
      </c>
      <c r="BE17" s="31">
        <f t="shared" ref="BE17:BF17" si="187">AY17+BC17</f>
        <v>73</v>
      </c>
      <c r="BF17" s="31">
        <f t="shared" si="187"/>
        <v>160</v>
      </c>
      <c r="BG17" s="31">
        <f t="shared" si="40"/>
        <v>233</v>
      </c>
      <c r="BH17" s="31">
        <f t="shared" si="41"/>
        <v>87.2659176</v>
      </c>
      <c r="BI17" s="118">
        <v>5.0</v>
      </c>
      <c r="BJ17" s="118">
        <v>14.0</v>
      </c>
      <c r="BK17" s="31">
        <f t="shared" ref="BK17:BL17" si="188">BE17+BI17</f>
        <v>78</v>
      </c>
      <c r="BL17" s="31">
        <f t="shared" si="188"/>
        <v>174</v>
      </c>
      <c r="BM17" s="31">
        <f t="shared" si="43"/>
        <v>252</v>
      </c>
      <c r="BN17" s="119">
        <f t="shared" si="44"/>
        <v>87.19723183</v>
      </c>
      <c r="BO17" s="118">
        <v>7.0</v>
      </c>
      <c r="BP17" s="118">
        <v>15.0</v>
      </c>
      <c r="BQ17" s="117">
        <f t="shared" si="45"/>
        <v>85</v>
      </c>
      <c r="BR17" s="31">
        <f t="shared" si="46"/>
        <v>189</v>
      </c>
      <c r="BS17" s="31">
        <f t="shared" si="47"/>
        <v>274</v>
      </c>
      <c r="BT17" s="119">
        <f t="shared" si="48"/>
        <v>87.5399361</v>
      </c>
      <c r="BU17" s="120">
        <v>4.0</v>
      </c>
      <c r="BV17" s="120">
        <v>7.0</v>
      </c>
      <c r="BW17" s="119">
        <f t="shared" ref="BW17:BX17" si="189">BQ17+BU17</f>
        <v>89</v>
      </c>
      <c r="BX17" s="119">
        <f t="shared" si="189"/>
        <v>196</v>
      </c>
      <c r="BY17" s="119">
        <f t="shared" si="50"/>
        <v>285</v>
      </c>
      <c r="BZ17" s="119">
        <f t="shared" si="51"/>
        <v>87.1559633</v>
      </c>
      <c r="CA17" s="120">
        <v>7.0</v>
      </c>
      <c r="CB17" s="120">
        <v>10.0</v>
      </c>
      <c r="CC17" s="119">
        <f t="shared" ref="CC17:CD17" si="190">BW17+CA17</f>
        <v>96</v>
      </c>
      <c r="CD17" s="119">
        <f t="shared" si="190"/>
        <v>206</v>
      </c>
      <c r="CE17" s="119">
        <f t="shared" si="53"/>
        <v>302</v>
      </c>
      <c r="CF17" s="119">
        <f t="shared" si="54"/>
        <v>87.28323699</v>
      </c>
      <c r="CG17" s="120">
        <v>7.0</v>
      </c>
      <c r="CH17" s="120">
        <v>16.0</v>
      </c>
      <c r="CI17" s="119">
        <f t="shared" ref="CI17:CJ17" si="191">CC17+CG17</f>
        <v>103</v>
      </c>
      <c r="CJ17" s="119">
        <f t="shared" si="191"/>
        <v>222</v>
      </c>
      <c r="CK17" s="119">
        <f t="shared" si="71"/>
        <v>325</v>
      </c>
      <c r="CL17" s="119">
        <f t="shared" si="56"/>
        <v>85.12396694</v>
      </c>
      <c r="CM17" s="119">
        <f t="shared" si="57"/>
        <v>89.15662651</v>
      </c>
      <c r="CN17" s="119">
        <f t="shared" si="58"/>
        <v>87.83783784</v>
      </c>
    </row>
    <row r="18" ht="15.75" customHeight="1">
      <c r="A18" s="35">
        <v>13.0</v>
      </c>
      <c r="B18" s="36" t="s">
        <v>35</v>
      </c>
      <c r="C18" s="31">
        <v>9.0</v>
      </c>
      <c r="D18" s="31">
        <v>16.0</v>
      </c>
      <c r="E18" s="31">
        <f t="shared" si="12"/>
        <v>25</v>
      </c>
      <c r="F18" s="31">
        <f t="shared" si="13"/>
        <v>100</v>
      </c>
      <c r="G18" s="31">
        <v>8.0</v>
      </c>
      <c r="H18" s="31">
        <v>21.0</v>
      </c>
      <c r="I18" s="31">
        <f t="shared" si="14"/>
        <v>17</v>
      </c>
      <c r="J18" s="31">
        <f t="shared" si="15"/>
        <v>37</v>
      </c>
      <c r="K18" s="31">
        <f t="shared" si="16"/>
        <v>54</v>
      </c>
      <c r="L18" s="31">
        <f t="shared" si="17"/>
        <v>100</v>
      </c>
      <c r="M18" s="31">
        <v>8.0</v>
      </c>
      <c r="N18" s="31">
        <v>18.0</v>
      </c>
      <c r="O18" s="31">
        <f t="shared" ref="O18:P18" si="192">I18+M18</f>
        <v>25</v>
      </c>
      <c r="P18" s="31">
        <f t="shared" si="192"/>
        <v>55</v>
      </c>
      <c r="Q18" s="31">
        <f t="shared" si="19"/>
        <v>80</v>
      </c>
      <c r="R18" s="31">
        <f t="shared" si="20"/>
        <v>98.7654321</v>
      </c>
      <c r="S18" s="31">
        <v>13.0</v>
      </c>
      <c r="T18" s="31">
        <v>15.0</v>
      </c>
      <c r="U18" s="31">
        <f t="shared" ref="U18:V18" si="193">S18+O18</f>
        <v>38</v>
      </c>
      <c r="V18" s="31">
        <f t="shared" si="193"/>
        <v>70</v>
      </c>
      <c r="W18" s="31">
        <f t="shared" si="22"/>
        <v>108</v>
      </c>
      <c r="X18" s="31">
        <f t="shared" si="23"/>
        <v>98.18181818</v>
      </c>
      <c r="Y18" s="31">
        <v>6.0</v>
      </c>
      <c r="Z18" s="31">
        <v>15.0</v>
      </c>
      <c r="AA18" s="31">
        <f t="shared" ref="AA18:AB18" si="194">U18+Y18</f>
        <v>44</v>
      </c>
      <c r="AB18" s="31">
        <f t="shared" si="194"/>
        <v>85</v>
      </c>
      <c r="AC18" s="31">
        <f t="shared" si="25"/>
        <v>129</v>
      </c>
      <c r="AD18" s="31">
        <f t="shared" si="26"/>
        <v>96.9924812</v>
      </c>
      <c r="AE18" s="31">
        <v>5.0</v>
      </c>
      <c r="AF18" s="31">
        <v>12.0</v>
      </c>
      <c r="AG18" s="31">
        <f t="shared" ref="AG18:AH18" si="195">AA18+AE18</f>
        <v>49</v>
      </c>
      <c r="AH18" s="31">
        <f t="shared" si="195"/>
        <v>97</v>
      </c>
      <c r="AI18" s="31">
        <f t="shared" si="28"/>
        <v>146</v>
      </c>
      <c r="AJ18" s="31">
        <f t="shared" si="29"/>
        <v>94.80519481</v>
      </c>
      <c r="AK18" s="31">
        <v>9.0</v>
      </c>
      <c r="AL18" s="31">
        <v>22.0</v>
      </c>
      <c r="AM18" s="31">
        <f t="shared" ref="AM18:AN18" si="196">AG18 +AK18</f>
        <v>58</v>
      </c>
      <c r="AN18" s="31">
        <f t="shared" si="196"/>
        <v>119</v>
      </c>
      <c r="AO18" s="31">
        <f t="shared" si="31"/>
        <v>177</v>
      </c>
      <c r="AP18" s="31">
        <f t="shared" si="32"/>
        <v>94.65240642</v>
      </c>
      <c r="AQ18" s="117">
        <v>9.0</v>
      </c>
      <c r="AR18" s="117">
        <v>22.0</v>
      </c>
      <c r="AS18" s="31">
        <f t="shared" ref="AS18:AT18" si="197">AM18+AQ18</f>
        <v>67</v>
      </c>
      <c r="AT18" s="31">
        <f t="shared" si="197"/>
        <v>141</v>
      </c>
      <c r="AU18" s="31">
        <f t="shared" si="34"/>
        <v>208</v>
      </c>
      <c r="AV18" s="31">
        <f t="shared" si="35"/>
        <v>95.41284404</v>
      </c>
      <c r="AW18" s="117">
        <v>7.0</v>
      </c>
      <c r="AX18" s="117">
        <v>17.0</v>
      </c>
      <c r="AY18" s="31">
        <f t="shared" ref="AY18:AZ18" si="198">AS18+AW18</f>
        <v>74</v>
      </c>
      <c r="AZ18" s="31">
        <f t="shared" si="198"/>
        <v>158</v>
      </c>
      <c r="BA18" s="31">
        <f t="shared" si="37"/>
        <v>232</v>
      </c>
      <c r="BB18" s="31">
        <f t="shared" si="38"/>
        <v>95.08196721</v>
      </c>
      <c r="BC18" s="117">
        <v>6.0</v>
      </c>
      <c r="BD18" s="117">
        <v>14.0</v>
      </c>
      <c r="BE18" s="31">
        <f t="shared" ref="BE18:BF18" si="199">AY18+BC18</f>
        <v>80</v>
      </c>
      <c r="BF18" s="31">
        <f t="shared" si="199"/>
        <v>172</v>
      </c>
      <c r="BG18" s="31">
        <f t="shared" si="40"/>
        <v>252</v>
      </c>
      <c r="BH18" s="31">
        <f t="shared" si="41"/>
        <v>94.38202247</v>
      </c>
      <c r="BI18" s="118">
        <v>6.0</v>
      </c>
      <c r="BJ18" s="118">
        <v>11.0</v>
      </c>
      <c r="BK18" s="31">
        <f t="shared" ref="BK18:BL18" si="200">BE18+BI18</f>
        <v>86</v>
      </c>
      <c r="BL18" s="31">
        <f t="shared" si="200"/>
        <v>183</v>
      </c>
      <c r="BM18" s="31">
        <f t="shared" si="43"/>
        <v>269</v>
      </c>
      <c r="BN18" s="119">
        <f t="shared" si="44"/>
        <v>93.07958478</v>
      </c>
      <c r="BO18" s="118">
        <v>7.0</v>
      </c>
      <c r="BP18" s="118">
        <v>17.0</v>
      </c>
      <c r="BQ18" s="117">
        <f t="shared" si="45"/>
        <v>93</v>
      </c>
      <c r="BR18" s="31">
        <f t="shared" si="46"/>
        <v>200</v>
      </c>
      <c r="BS18" s="31">
        <f t="shared" si="47"/>
        <v>293</v>
      </c>
      <c r="BT18" s="119">
        <f t="shared" si="48"/>
        <v>93.61022364</v>
      </c>
      <c r="BU18" s="120">
        <v>4.0</v>
      </c>
      <c r="BV18" s="120">
        <v>9.0</v>
      </c>
      <c r="BW18" s="119">
        <f t="shared" ref="BW18:BX18" si="201">BQ18+BU18</f>
        <v>97</v>
      </c>
      <c r="BX18" s="119">
        <f t="shared" si="201"/>
        <v>209</v>
      </c>
      <c r="BY18" s="119">
        <f t="shared" si="50"/>
        <v>306</v>
      </c>
      <c r="BZ18" s="119">
        <f t="shared" si="51"/>
        <v>93.57798165</v>
      </c>
      <c r="CA18" s="120">
        <v>7.0</v>
      </c>
      <c r="CB18" s="120">
        <v>10.0</v>
      </c>
      <c r="CC18" s="119">
        <f t="shared" ref="CC18:CD18" si="202">BW18+CA18</f>
        <v>104</v>
      </c>
      <c r="CD18" s="119">
        <f t="shared" si="202"/>
        <v>219</v>
      </c>
      <c r="CE18" s="119">
        <f t="shared" si="53"/>
        <v>323</v>
      </c>
      <c r="CF18" s="119">
        <f t="shared" si="54"/>
        <v>93.35260116</v>
      </c>
      <c r="CG18" s="120">
        <v>6.0</v>
      </c>
      <c r="CH18" s="120">
        <v>16.0</v>
      </c>
      <c r="CI18" s="119">
        <f t="shared" ref="CI18:CJ18" si="203">CC18+CG18</f>
        <v>110</v>
      </c>
      <c r="CJ18" s="119">
        <f t="shared" si="203"/>
        <v>235</v>
      </c>
      <c r="CK18" s="119">
        <f t="shared" si="71"/>
        <v>345</v>
      </c>
      <c r="CL18" s="119">
        <f t="shared" si="56"/>
        <v>90.90909091</v>
      </c>
      <c r="CM18" s="119">
        <f t="shared" si="57"/>
        <v>94.37751004</v>
      </c>
      <c r="CN18" s="119">
        <f t="shared" si="58"/>
        <v>93.24324324</v>
      </c>
    </row>
    <row r="19" ht="15.75" customHeight="1">
      <c r="A19" s="35">
        <v>14.0</v>
      </c>
      <c r="B19" s="36" t="s">
        <v>36</v>
      </c>
      <c r="C19" s="31">
        <v>9.0</v>
      </c>
      <c r="D19" s="31">
        <v>16.0</v>
      </c>
      <c r="E19" s="31">
        <f t="shared" si="12"/>
        <v>25</v>
      </c>
      <c r="F19" s="31">
        <f t="shared" si="13"/>
        <v>100</v>
      </c>
      <c r="G19" s="31">
        <v>8.0</v>
      </c>
      <c r="H19" s="31">
        <v>20.0</v>
      </c>
      <c r="I19" s="31">
        <f t="shared" si="14"/>
        <v>17</v>
      </c>
      <c r="J19" s="31">
        <f t="shared" si="15"/>
        <v>36</v>
      </c>
      <c r="K19" s="31">
        <f t="shared" si="16"/>
        <v>53</v>
      </c>
      <c r="L19" s="31">
        <f t="shared" si="17"/>
        <v>98.14814815</v>
      </c>
      <c r="M19" s="31">
        <v>9.0</v>
      </c>
      <c r="N19" s="31">
        <v>18.0</v>
      </c>
      <c r="O19" s="31">
        <f t="shared" ref="O19:P19" si="204">I19+M19</f>
        <v>26</v>
      </c>
      <c r="P19" s="31">
        <f t="shared" si="204"/>
        <v>54</v>
      </c>
      <c r="Q19" s="31">
        <f t="shared" si="19"/>
        <v>80</v>
      </c>
      <c r="R19" s="31">
        <f t="shared" si="20"/>
        <v>98.7654321</v>
      </c>
      <c r="S19" s="31">
        <v>12.0</v>
      </c>
      <c r="T19" s="31">
        <v>16.0</v>
      </c>
      <c r="U19" s="31">
        <f t="shared" ref="U19:V19" si="205">S19+O19</f>
        <v>38</v>
      </c>
      <c r="V19" s="31">
        <f t="shared" si="205"/>
        <v>70</v>
      </c>
      <c r="W19" s="31">
        <f t="shared" si="22"/>
        <v>108</v>
      </c>
      <c r="X19" s="31">
        <f t="shared" si="23"/>
        <v>98.18181818</v>
      </c>
      <c r="Y19" s="31">
        <v>7.0</v>
      </c>
      <c r="Z19" s="31">
        <v>14.0</v>
      </c>
      <c r="AA19" s="31">
        <f t="shared" ref="AA19:AB19" si="206">U19+Y19</f>
        <v>45</v>
      </c>
      <c r="AB19" s="31">
        <f t="shared" si="206"/>
        <v>84</v>
      </c>
      <c r="AC19" s="31">
        <f t="shared" si="25"/>
        <v>129</v>
      </c>
      <c r="AD19" s="31">
        <f t="shared" si="26"/>
        <v>96.9924812</v>
      </c>
      <c r="AE19" s="31">
        <v>7.0</v>
      </c>
      <c r="AF19" s="31">
        <v>13.0</v>
      </c>
      <c r="AG19" s="31">
        <f t="shared" ref="AG19:AH19" si="207">AA19+AE19</f>
        <v>52</v>
      </c>
      <c r="AH19" s="31">
        <f t="shared" si="207"/>
        <v>97</v>
      </c>
      <c r="AI19" s="31">
        <f t="shared" si="28"/>
        <v>149</v>
      </c>
      <c r="AJ19" s="31">
        <f t="shared" si="29"/>
        <v>96.75324675</v>
      </c>
      <c r="AK19" s="31">
        <v>10.0</v>
      </c>
      <c r="AL19" s="31">
        <v>19.0</v>
      </c>
      <c r="AM19" s="31">
        <f t="shared" ref="AM19:AN19" si="208">AG19 +AK19</f>
        <v>62</v>
      </c>
      <c r="AN19" s="31">
        <f t="shared" si="208"/>
        <v>116</v>
      </c>
      <c r="AO19" s="31">
        <f t="shared" si="31"/>
        <v>178</v>
      </c>
      <c r="AP19" s="31">
        <f t="shared" si="32"/>
        <v>95.18716578</v>
      </c>
      <c r="AQ19" s="117">
        <v>8.0</v>
      </c>
      <c r="AR19" s="117">
        <v>21.0</v>
      </c>
      <c r="AS19" s="31">
        <f t="shared" ref="AS19:AT19" si="209">AM19+AQ19</f>
        <v>70</v>
      </c>
      <c r="AT19" s="31">
        <f t="shared" si="209"/>
        <v>137</v>
      </c>
      <c r="AU19" s="31">
        <f t="shared" si="34"/>
        <v>207</v>
      </c>
      <c r="AV19" s="31">
        <f t="shared" si="35"/>
        <v>94.95412844</v>
      </c>
      <c r="AW19" s="117">
        <v>6.0</v>
      </c>
      <c r="AX19" s="117">
        <v>15.0</v>
      </c>
      <c r="AY19" s="31">
        <f t="shared" ref="AY19:AZ19" si="210">AS19+AW19</f>
        <v>76</v>
      </c>
      <c r="AZ19" s="31">
        <f t="shared" si="210"/>
        <v>152</v>
      </c>
      <c r="BA19" s="31">
        <f t="shared" si="37"/>
        <v>228</v>
      </c>
      <c r="BB19" s="31">
        <f t="shared" si="38"/>
        <v>93.44262295</v>
      </c>
      <c r="BC19" s="117">
        <v>8.0</v>
      </c>
      <c r="BD19" s="117">
        <v>12.0</v>
      </c>
      <c r="BE19" s="31">
        <f t="shared" ref="BE19:BF19" si="211">AY19+BC19</f>
        <v>84</v>
      </c>
      <c r="BF19" s="31">
        <f t="shared" si="211"/>
        <v>164</v>
      </c>
      <c r="BG19" s="31">
        <f t="shared" si="40"/>
        <v>248</v>
      </c>
      <c r="BH19" s="31">
        <f t="shared" si="41"/>
        <v>92.88389513</v>
      </c>
      <c r="BI19" s="118">
        <v>7.0</v>
      </c>
      <c r="BJ19" s="118">
        <v>14.0</v>
      </c>
      <c r="BK19" s="31">
        <f t="shared" ref="BK19:BL19" si="212">BE19+BI19</f>
        <v>91</v>
      </c>
      <c r="BL19" s="31">
        <f t="shared" si="212"/>
        <v>178</v>
      </c>
      <c r="BM19" s="31">
        <f t="shared" si="43"/>
        <v>269</v>
      </c>
      <c r="BN19" s="119">
        <f t="shared" si="44"/>
        <v>93.07958478</v>
      </c>
      <c r="BO19" s="118">
        <v>7.0</v>
      </c>
      <c r="BP19" s="118">
        <v>15.0</v>
      </c>
      <c r="BQ19" s="117">
        <f t="shared" si="45"/>
        <v>98</v>
      </c>
      <c r="BR19" s="31">
        <f t="shared" si="46"/>
        <v>193</v>
      </c>
      <c r="BS19" s="31">
        <f t="shared" si="47"/>
        <v>291</v>
      </c>
      <c r="BT19" s="119">
        <f t="shared" si="48"/>
        <v>92.97124601</v>
      </c>
      <c r="BU19" s="120">
        <v>4.0</v>
      </c>
      <c r="BV19" s="120">
        <v>9.0</v>
      </c>
      <c r="BW19" s="119">
        <f t="shared" ref="BW19:BX19" si="213">BQ19+BU19</f>
        <v>102</v>
      </c>
      <c r="BX19" s="119">
        <f t="shared" si="213"/>
        <v>202</v>
      </c>
      <c r="BY19" s="119">
        <f t="shared" si="50"/>
        <v>304</v>
      </c>
      <c r="BZ19" s="119">
        <f t="shared" si="51"/>
        <v>92.96636086</v>
      </c>
      <c r="CA19" s="120">
        <v>8.0</v>
      </c>
      <c r="CB19" s="120">
        <v>10.0</v>
      </c>
      <c r="CC19" s="119">
        <f t="shared" ref="CC19:CD19" si="214">BW19+CA19</f>
        <v>110</v>
      </c>
      <c r="CD19" s="119">
        <f t="shared" si="214"/>
        <v>212</v>
      </c>
      <c r="CE19" s="119">
        <f t="shared" si="53"/>
        <v>322</v>
      </c>
      <c r="CF19" s="119">
        <f t="shared" si="54"/>
        <v>93.06358382</v>
      </c>
      <c r="CG19" s="120">
        <v>7.0</v>
      </c>
      <c r="CH19" s="120">
        <v>17.0</v>
      </c>
      <c r="CI19" s="119">
        <f t="shared" ref="CI19:CJ19" si="215">CC19+CG19</f>
        <v>117</v>
      </c>
      <c r="CJ19" s="119">
        <f t="shared" si="215"/>
        <v>229</v>
      </c>
      <c r="CK19" s="119">
        <f t="shared" si="71"/>
        <v>346</v>
      </c>
      <c r="CL19" s="119">
        <f t="shared" si="56"/>
        <v>96.69421488</v>
      </c>
      <c r="CM19" s="119">
        <f t="shared" si="57"/>
        <v>91.96787149</v>
      </c>
      <c r="CN19" s="119">
        <f t="shared" si="58"/>
        <v>93.51351351</v>
      </c>
    </row>
    <row r="20" ht="15.75" customHeight="1">
      <c r="A20" s="35">
        <v>15.0</v>
      </c>
      <c r="B20" s="36" t="s">
        <v>37</v>
      </c>
      <c r="C20" s="31">
        <v>9.0</v>
      </c>
      <c r="D20" s="31">
        <v>16.0</v>
      </c>
      <c r="E20" s="31">
        <f t="shared" si="12"/>
        <v>25</v>
      </c>
      <c r="F20" s="31">
        <f t="shared" si="13"/>
        <v>100</v>
      </c>
      <c r="G20" s="31">
        <v>8.0</v>
      </c>
      <c r="H20" s="31">
        <v>20.0</v>
      </c>
      <c r="I20" s="31">
        <f t="shared" si="14"/>
        <v>17</v>
      </c>
      <c r="J20" s="31">
        <f t="shared" si="15"/>
        <v>36</v>
      </c>
      <c r="K20" s="31">
        <f t="shared" si="16"/>
        <v>53</v>
      </c>
      <c r="L20" s="31">
        <f t="shared" si="17"/>
        <v>98.14814815</v>
      </c>
      <c r="M20" s="31">
        <v>9.0</v>
      </c>
      <c r="N20" s="31">
        <v>15.0</v>
      </c>
      <c r="O20" s="31">
        <f t="shared" ref="O20:P20" si="216">I20+M20</f>
        <v>26</v>
      </c>
      <c r="P20" s="31">
        <f t="shared" si="216"/>
        <v>51</v>
      </c>
      <c r="Q20" s="31">
        <f t="shared" si="19"/>
        <v>77</v>
      </c>
      <c r="R20" s="31">
        <f t="shared" si="20"/>
        <v>95.0617284</v>
      </c>
      <c r="S20" s="31">
        <v>13.0</v>
      </c>
      <c r="T20" s="31">
        <v>14.0</v>
      </c>
      <c r="U20" s="31">
        <f t="shared" ref="U20:V20" si="217">S20+O20</f>
        <v>39</v>
      </c>
      <c r="V20" s="31">
        <f t="shared" si="217"/>
        <v>65</v>
      </c>
      <c r="W20" s="31">
        <f t="shared" si="22"/>
        <v>104</v>
      </c>
      <c r="X20" s="31">
        <f t="shared" si="23"/>
        <v>94.54545455</v>
      </c>
      <c r="Y20" s="31">
        <v>6.0</v>
      </c>
      <c r="Z20" s="31">
        <v>15.0</v>
      </c>
      <c r="AA20" s="31">
        <f t="shared" ref="AA20:AB20" si="218">U20+Y20</f>
        <v>45</v>
      </c>
      <c r="AB20" s="31">
        <f t="shared" si="218"/>
        <v>80</v>
      </c>
      <c r="AC20" s="31">
        <f t="shared" si="25"/>
        <v>125</v>
      </c>
      <c r="AD20" s="31">
        <f t="shared" si="26"/>
        <v>93.98496241</v>
      </c>
      <c r="AE20" s="31">
        <v>6.0</v>
      </c>
      <c r="AF20" s="31">
        <v>14.0</v>
      </c>
      <c r="AG20" s="31">
        <f t="shared" ref="AG20:AH20" si="219">AA20+AE20</f>
        <v>51</v>
      </c>
      <c r="AH20" s="31">
        <f t="shared" si="219"/>
        <v>94</v>
      </c>
      <c r="AI20" s="31">
        <f t="shared" si="28"/>
        <v>145</v>
      </c>
      <c r="AJ20" s="31">
        <f t="shared" si="29"/>
        <v>94.15584416</v>
      </c>
      <c r="AK20" s="31">
        <v>7.0</v>
      </c>
      <c r="AL20" s="31">
        <v>20.0</v>
      </c>
      <c r="AM20" s="31">
        <f t="shared" ref="AM20:AN20" si="220">AG20 +AK20</f>
        <v>58</v>
      </c>
      <c r="AN20" s="31">
        <f t="shared" si="220"/>
        <v>114</v>
      </c>
      <c r="AO20" s="31">
        <f t="shared" si="31"/>
        <v>172</v>
      </c>
      <c r="AP20" s="31">
        <f t="shared" si="32"/>
        <v>91.97860963</v>
      </c>
      <c r="AQ20" s="117">
        <v>8.0</v>
      </c>
      <c r="AR20" s="117">
        <v>22.0</v>
      </c>
      <c r="AS20" s="31">
        <f t="shared" ref="AS20:AT20" si="221">AM20+AQ20</f>
        <v>66</v>
      </c>
      <c r="AT20" s="31">
        <f t="shared" si="221"/>
        <v>136</v>
      </c>
      <c r="AU20" s="31">
        <f t="shared" si="34"/>
        <v>202</v>
      </c>
      <c r="AV20" s="31">
        <f t="shared" si="35"/>
        <v>92.66055046</v>
      </c>
      <c r="AW20" s="117">
        <v>7.0</v>
      </c>
      <c r="AX20" s="117">
        <v>16.0</v>
      </c>
      <c r="AY20" s="31">
        <f t="shared" ref="AY20:AZ20" si="222">AS20+AW20</f>
        <v>73</v>
      </c>
      <c r="AZ20" s="31">
        <f t="shared" si="222"/>
        <v>152</v>
      </c>
      <c r="BA20" s="31">
        <f t="shared" si="37"/>
        <v>225</v>
      </c>
      <c r="BB20" s="31">
        <f t="shared" si="38"/>
        <v>92.21311475</v>
      </c>
      <c r="BC20" s="117">
        <v>6.0</v>
      </c>
      <c r="BD20" s="117">
        <v>12.0</v>
      </c>
      <c r="BE20" s="31">
        <f t="shared" ref="BE20:BF20" si="223">AY20+BC20</f>
        <v>79</v>
      </c>
      <c r="BF20" s="31">
        <f t="shared" si="223"/>
        <v>164</v>
      </c>
      <c r="BG20" s="31">
        <f t="shared" si="40"/>
        <v>243</v>
      </c>
      <c r="BH20" s="31">
        <f t="shared" si="41"/>
        <v>91.01123596</v>
      </c>
      <c r="BI20" s="118">
        <v>7.0</v>
      </c>
      <c r="BJ20" s="118">
        <v>13.0</v>
      </c>
      <c r="BK20" s="31">
        <f t="shared" ref="BK20:BL20" si="224">BE20+BI20</f>
        <v>86</v>
      </c>
      <c r="BL20" s="31">
        <f t="shared" si="224"/>
        <v>177</v>
      </c>
      <c r="BM20" s="31">
        <f t="shared" si="43"/>
        <v>263</v>
      </c>
      <c r="BN20" s="119">
        <f t="shared" si="44"/>
        <v>91.00346021</v>
      </c>
      <c r="BO20" s="118">
        <v>6.0</v>
      </c>
      <c r="BP20" s="118">
        <v>17.0</v>
      </c>
      <c r="BQ20" s="117">
        <f t="shared" si="45"/>
        <v>92</v>
      </c>
      <c r="BR20" s="31">
        <f t="shared" si="46"/>
        <v>194</v>
      </c>
      <c r="BS20" s="31">
        <f t="shared" si="47"/>
        <v>286</v>
      </c>
      <c r="BT20" s="119">
        <f t="shared" si="48"/>
        <v>91.37380192</v>
      </c>
      <c r="BU20" s="120">
        <v>4.0</v>
      </c>
      <c r="BV20" s="120">
        <v>10.0</v>
      </c>
      <c r="BW20" s="119">
        <f t="shared" ref="BW20:BX20" si="225">BQ20+BU20</f>
        <v>96</v>
      </c>
      <c r="BX20" s="119">
        <f t="shared" si="225"/>
        <v>204</v>
      </c>
      <c r="BY20" s="119">
        <f t="shared" si="50"/>
        <v>300</v>
      </c>
      <c r="BZ20" s="119">
        <f t="shared" si="51"/>
        <v>91.74311927</v>
      </c>
      <c r="CA20" s="120">
        <v>8.0</v>
      </c>
      <c r="CB20" s="120">
        <v>10.0</v>
      </c>
      <c r="CC20" s="119">
        <f t="shared" ref="CC20:CD20" si="226">BW20+CA20</f>
        <v>104</v>
      </c>
      <c r="CD20" s="119">
        <f t="shared" si="226"/>
        <v>214</v>
      </c>
      <c r="CE20" s="119">
        <f t="shared" si="53"/>
        <v>318</v>
      </c>
      <c r="CF20" s="119">
        <f t="shared" si="54"/>
        <v>91.90751445</v>
      </c>
      <c r="CG20" s="120">
        <v>6.0</v>
      </c>
      <c r="CH20" s="120">
        <v>17.0</v>
      </c>
      <c r="CI20" s="119">
        <f t="shared" ref="CI20:CJ20" si="227">CC20+CG20</f>
        <v>110</v>
      </c>
      <c r="CJ20" s="119">
        <f t="shared" si="227"/>
        <v>231</v>
      </c>
      <c r="CK20" s="119">
        <f t="shared" si="71"/>
        <v>341</v>
      </c>
      <c r="CL20" s="119">
        <f t="shared" si="56"/>
        <v>90.90909091</v>
      </c>
      <c r="CM20" s="119">
        <f t="shared" si="57"/>
        <v>92.77108434</v>
      </c>
      <c r="CN20" s="119">
        <f t="shared" si="58"/>
        <v>92.16216216</v>
      </c>
    </row>
    <row r="21" ht="15.75" customHeight="1">
      <c r="A21" s="35">
        <v>16.0</v>
      </c>
      <c r="B21" s="36" t="s">
        <v>38</v>
      </c>
      <c r="C21" s="31">
        <v>9.0</v>
      </c>
      <c r="D21" s="31">
        <v>16.0</v>
      </c>
      <c r="E21" s="31">
        <f t="shared" si="12"/>
        <v>25</v>
      </c>
      <c r="F21" s="31">
        <f t="shared" si="13"/>
        <v>100</v>
      </c>
      <c r="G21" s="31">
        <v>8.0</v>
      </c>
      <c r="H21" s="31">
        <v>21.0</v>
      </c>
      <c r="I21" s="31">
        <f t="shared" si="14"/>
        <v>17</v>
      </c>
      <c r="J21" s="31">
        <f t="shared" si="15"/>
        <v>37</v>
      </c>
      <c r="K21" s="31">
        <f t="shared" si="16"/>
        <v>54</v>
      </c>
      <c r="L21" s="31">
        <f t="shared" si="17"/>
        <v>100</v>
      </c>
      <c r="M21" s="31">
        <v>9.0</v>
      </c>
      <c r="N21" s="31">
        <v>16.0</v>
      </c>
      <c r="O21" s="31">
        <f t="shared" ref="O21:P21" si="228">I21+M21</f>
        <v>26</v>
      </c>
      <c r="P21" s="31">
        <f t="shared" si="228"/>
        <v>53</v>
      </c>
      <c r="Q21" s="31">
        <f t="shared" si="19"/>
        <v>79</v>
      </c>
      <c r="R21" s="31">
        <f t="shared" si="20"/>
        <v>97.5308642</v>
      </c>
      <c r="S21" s="31">
        <v>13.0</v>
      </c>
      <c r="T21" s="31">
        <v>16.0</v>
      </c>
      <c r="U21" s="31">
        <f t="shared" ref="U21:V21" si="229">S21+O21</f>
        <v>39</v>
      </c>
      <c r="V21" s="31">
        <f t="shared" si="229"/>
        <v>69</v>
      </c>
      <c r="W21" s="31">
        <f t="shared" si="22"/>
        <v>108</v>
      </c>
      <c r="X21" s="31">
        <f t="shared" si="23"/>
        <v>98.18181818</v>
      </c>
      <c r="Y21" s="31">
        <v>7.0</v>
      </c>
      <c r="Z21" s="31">
        <v>16.0</v>
      </c>
      <c r="AA21" s="31">
        <f t="shared" ref="AA21:AB21" si="230">U21+Y21</f>
        <v>46</v>
      </c>
      <c r="AB21" s="31">
        <f t="shared" si="230"/>
        <v>85</v>
      </c>
      <c r="AC21" s="31">
        <f t="shared" si="25"/>
        <v>131</v>
      </c>
      <c r="AD21" s="31">
        <f t="shared" si="26"/>
        <v>98.4962406</v>
      </c>
      <c r="AE21" s="31">
        <v>7.0</v>
      </c>
      <c r="AF21" s="31">
        <v>14.0</v>
      </c>
      <c r="AG21" s="31">
        <f t="shared" ref="AG21:AH21" si="231">AA21+AE21</f>
        <v>53</v>
      </c>
      <c r="AH21" s="31">
        <f t="shared" si="231"/>
        <v>99</v>
      </c>
      <c r="AI21" s="31">
        <f t="shared" si="28"/>
        <v>152</v>
      </c>
      <c r="AJ21" s="31">
        <f t="shared" si="29"/>
        <v>98.7012987</v>
      </c>
      <c r="AK21" s="31">
        <v>10.0</v>
      </c>
      <c r="AL21" s="31">
        <v>23.0</v>
      </c>
      <c r="AM21" s="31">
        <f t="shared" ref="AM21:AN21" si="232">AG21 +AK21</f>
        <v>63</v>
      </c>
      <c r="AN21" s="31">
        <f t="shared" si="232"/>
        <v>122</v>
      </c>
      <c r="AO21" s="31">
        <f t="shared" si="31"/>
        <v>185</v>
      </c>
      <c r="AP21" s="31">
        <f t="shared" si="32"/>
        <v>98.93048128</v>
      </c>
      <c r="AQ21" s="117">
        <v>8.0</v>
      </c>
      <c r="AR21" s="117">
        <v>22.0</v>
      </c>
      <c r="AS21" s="31">
        <f t="shared" ref="AS21:AT21" si="233">AM21+AQ21</f>
        <v>71</v>
      </c>
      <c r="AT21" s="31">
        <f t="shared" si="233"/>
        <v>144</v>
      </c>
      <c r="AU21" s="31">
        <f t="shared" si="34"/>
        <v>215</v>
      </c>
      <c r="AV21" s="31">
        <f t="shared" si="35"/>
        <v>98.62385321</v>
      </c>
      <c r="AW21" s="117">
        <v>7.0</v>
      </c>
      <c r="AX21" s="117">
        <v>17.0</v>
      </c>
      <c r="AY21" s="31">
        <f t="shared" ref="AY21:AZ21" si="234">AS21+AW21</f>
        <v>78</v>
      </c>
      <c r="AZ21" s="31">
        <f t="shared" si="234"/>
        <v>161</v>
      </c>
      <c r="BA21" s="31">
        <f t="shared" si="37"/>
        <v>239</v>
      </c>
      <c r="BB21" s="31">
        <f t="shared" si="38"/>
        <v>97.95081967</v>
      </c>
      <c r="BC21" s="117">
        <v>7.0</v>
      </c>
      <c r="BD21" s="117">
        <v>13.0</v>
      </c>
      <c r="BE21" s="31">
        <f t="shared" ref="BE21:BF21" si="235">AY21+BC21</f>
        <v>85</v>
      </c>
      <c r="BF21" s="31">
        <f t="shared" si="235"/>
        <v>174</v>
      </c>
      <c r="BG21" s="31">
        <f t="shared" si="40"/>
        <v>259</v>
      </c>
      <c r="BH21" s="31">
        <f t="shared" si="41"/>
        <v>97.00374532</v>
      </c>
      <c r="BI21" s="118">
        <v>7.0</v>
      </c>
      <c r="BJ21" s="118">
        <v>15.0</v>
      </c>
      <c r="BK21" s="31">
        <f t="shared" ref="BK21:BL21" si="236">BE21+BI21</f>
        <v>92</v>
      </c>
      <c r="BL21" s="31">
        <f t="shared" si="236"/>
        <v>189</v>
      </c>
      <c r="BM21" s="31">
        <f t="shared" si="43"/>
        <v>281</v>
      </c>
      <c r="BN21" s="119">
        <f t="shared" si="44"/>
        <v>97.23183391</v>
      </c>
      <c r="BO21" s="118">
        <v>6.0</v>
      </c>
      <c r="BP21" s="118">
        <v>7.0</v>
      </c>
      <c r="BQ21" s="117">
        <f t="shared" si="45"/>
        <v>98</v>
      </c>
      <c r="BR21" s="31">
        <f t="shared" si="46"/>
        <v>196</v>
      </c>
      <c r="BS21" s="31">
        <f t="shared" si="47"/>
        <v>294</v>
      </c>
      <c r="BT21" s="119">
        <f t="shared" si="48"/>
        <v>93.92971246</v>
      </c>
      <c r="BU21" s="120">
        <v>4.0</v>
      </c>
      <c r="BV21" s="120">
        <v>10.0</v>
      </c>
      <c r="BW21" s="119">
        <f t="shared" ref="BW21:BX21" si="237">BQ21+BU21</f>
        <v>102</v>
      </c>
      <c r="BX21" s="119">
        <f t="shared" si="237"/>
        <v>206</v>
      </c>
      <c r="BY21" s="119">
        <f t="shared" si="50"/>
        <v>308</v>
      </c>
      <c r="BZ21" s="119">
        <f t="shared" si="51"/>
        <v>94.18960245</v>
      </c>
      <c r="CA21" s="120">
        <v>8.0</v>
      </c>
      <c r="CB21" s="120">
        <v>11.0</v>
      </c>
      <c r="CC21" s="119">
        <f t="shared" ref="CC21:CD21" si="238">BW21+CA21</f>
        <v>110</v>
      </c>
      <c r="CD21" s="119">
        <f t="shared" si="238"/>
        <v>217</v>
      </c>
      <c r="CE21" s="119">
        <f t="shared" si="53"/>
        <v>327</v>
      </c>
      <c r="CF21" s="119">
        <f t="shared" si="54"/>
        <v>94.50867052</v>
      </c>
      <c r="CG21" s="120">
        <v>6.0</v>
      </c>
      <c r="CH21" s="120">
        <v>16.0</v>
      </c>
      <c r="CI21" s="119">
        <f t="shared" ref="CI21:CJ21" si="239">CC21+CG21</f>
        <v>116</v>
      </c>
      <c r="CJ21" s="119">
        <f t="shared" si="239"/>
        <v>233</v>
      </c>
      <c r="CK21" s="119">
        <f t="shared" si="71"/>
        <v>349</v>
      </c>
      <c r="CL21" s="119">
        <f t="shared" si="56"/>
        <v>95.8677686</v>
      </c>
      <c r="CM21" s="119">
        <f t="shared" si="57"/>
        <v>93.57429719</v>
      </c>
      <c r="CN21" s="119">
        <f t="shared" si="58"/>
        <v>94.32432432</v>
      </c>
    </row>
    <row r="22" ht="15.75" customHeight="1">
      <c r="A22" s="35">
        <v>17.0</v>
      </c>
      <c r="B22" s="36" t="s">
        <v>39</v>
      </c>
      <c r="C22" s="31">
        <v>9.0</v>
      </c>
      <c r="D22" s="31">
        <v>15.0</v>
      </c>
      <c r="E22" s="31">
        <f t="shared" si="12"/>
        <v>24</v>
      </c>
      <c r="F22" s="31">
        <f t="shared" si="13"/>
        <v>96</v>
      </c>
      <c r="G22" s="31">
        <v>8.0</v>
      </c>
      <c r="H22" s="31">
        <v>21.0</v>
      </c>
      <c r="I22" s="31">
        <f t="shared" si="14"/>
        <v>17</v>
      </c>
      <c r="J22" s="31">
        <f t="shared" si="15"/>
        <v>36</v>
      </c>
      <c r="K22" s="31">
        <f t="shared" si="16"/>
        <v>53</v>
      </c>
      <c r="L22" s="31">
        <f t="shared" si="17"/>
        <v>98.14814815</v>
      </c>
      <c r="M22" s="31">
        <v>9.0</v>
      </c>
      <c r="N22" s="31">
        <v>18.0</v>
      </c>
      <c r="O22" s="31">
        <f t="shared" ref="O22:P22" si="240">I22+M22</f>
        <v>26</v>
      </c>
      <c r="P22" s="31">
        <f t="shared" si="240"/>
        <v>54</v>
      </c>
      <c r="Q22" s="31">
        <f t="shared" si="19"/>
        <v>80</v>
      </c>
      <c r="R22" s="31">
        <f t="shared" si="20"/>
        <v>98.7654321</v>
      </c>
      <c r="S22" s="31">
        <v>9.0</v>
      </c>
      <c r="T22" s="31">
        <v>11.0</v>
      </c>
      <c r="U22" s="31">
        <f t="shared" ref="U22:V22" si="241">S22+O22</f>
        <v>35</v>
      </c>
      <c r="V22" s="31">
        <f t="shared" si="241"/>
        <v>65</v>
      </c>
      <c r="W22" s="31">
        <f t="shared" si="22"/>
        <v>100</v>
      </c>
      <c r="X22" s="31">
        <f t="shared" si="23"/>
        <v>90.90909091</v>
      </c>
      <c r="Y22" s="31">
        <v>7.0</v>
      </c>
      <c r="Z22" s="31">
        <v>14.0</v>
      </c>
      <c r="AA22" s="31">
        <f t="shared" ref="AA22:AB22" si="242">U22+Y22</f>
        <v>42</v>
      </c>
      <c r="AB22" s="31">
        <f t="shared" si="242"/>
        <v>79</v>
      </c>
      <c r="AC22" s="31">
        <f t="shared" si="25"/>
        <v>121</v>
      </c>
      <c r="AD22" s="31">
        <f t="shared" si="26"/>
        <v>90.97744361</v>
      </c>
      <c r="AE22" s="31">
        <v>7.0</v>
      </c>
      <c r="AF22" s="31">
        <v>13.0</v>
      </c>
      <c r="AG22" s="31">
        <f t="shared" ref="AG22:AH22" si="243">AA22+AE22</f>
        <v>49</v>
      </c>
      <c r="AH22" s="31">
        <f t="shared" si="243"/>
        <v>92</v>
      </c>
      <c r="AI22" s="31">
        <f t="shared" si="28"/>
        <v>141</v>
      </c>
      <c r="AJ22" s="31">
        <f t="shared" si="29"/>
        <v>91.55844156</v>
      </c>
      <c r="AK22" s="31">
        <v>8.0</v>
      </c>
      <c r="AL22" s="31">
        <v>22.0</v>
      </c>
      <c r="AM22" s="31">
        <f t="shared" ref="AM22:AN22" si="244">AG22 +AK22</f>
        <v>57</v>
      </c>
      <c r="AN22" s="31">
        <f t="shared" si="244"/>
        <v>114</v>
      </c>
      <c r="AO22" s="31">
        <f t="shared" si="31"/>
        <v>171</v>
      </c>
      <c r="AP22" s="31">
        <f t="shared" si="32"/>
        <v>91.44385027</v>
      </c>
      <c r="AQ22" s="117">
        <v>7.0</v>
      </c>
      <c r="AR22" s="117">
        <v>22.0</v>
      </c>
      <c r="AS22" s="31">
        <f t="shared" ref="AS22:AT22" si="245">AM22+AQ22</f>
        <v>64</v>
      </c>
      <c r="AT22" s="31">
        <f t="shared" si="245"/>
        <v>136</v>
      </c>
      <c r="AU22" s="31">
        <f t="shared" si="34"/>
        <v>200</v>
      </c>
      <c r="AV22" s="31">
        <f t="shared" si="35"/>
        <v>91.74311927</v>
      </c>
      <c r="AW22" s="117">
        <v>5.0</v>
      </c>
      <c r="AX22" s="117">
        <v>10.0</v>
      </c>
      <c r="AY22" s="31">
        <f t="shared" ref="AY22:AZ22" si="246">AS22+AW22</f>
        <v>69</v>
      </c>
      <c r="AZ22" s="31">
        <f t="shared" si="246"/>
        <v>146</v>
      </c>
      <c r="BA22" s="31">
        <f t="shared" si="37"/>
        <v>215</v>
      </c>
      <c r="BB22" s="31">
        <f t="shared" si="38"/>
        <v>88.1147541</v>
      </c>
      <c r="BC22" s="117">
        <v>6.0</v>
      </c>
      <c r="BD22" s="117">
        <v>14.0</v>
      </c>
      <c r="BE22" s="31">
        <f t="shared" ref="BE22:BF22" si="247">AY22+BC22</f>
        <v>75</v>
      </c>
      <c r="BF22" s="31">
        <f t="shared" si="247"/>
        <v>160</v>
      </c>
      <c r="BG22" s="31">
        <f t="shared" si="40"/>
        <v>235</v>
      </c>
      <c r="BH22" s="31">
        <f t="shared" si="41"/>
        <v>88.01498127</v>
      </c>
      <c r="BI22" s="118">
        <v>7.0</v>
      </c>
      <c r="BJ22" s="118">
        <v>14.0</v>
      </c>
      <c r="BK22" s="31">
        <f t="shared" ref="BK22:BL22" si="248">BE22+BI22</f>
        <v>82</v>
      </c>
      <c r="BL22" s="31">
        <f t="shared" si="248"/>
        <v>174</v>
      </c>
      <c r="BM22" s="31">
        <f t="shared" si="43"/>
        <v>256</v>
      </c>
      <c r="BN22" s="119">
        <f t="shared" si="44"/>
        <v>88.58131488</v>
      </c>
      <c r="BO22" s="118">
        <v>7.0</v>
      </c>
      <c r="BP22" s="118">
        <v>17.0</v>
      </c>
      <c r="BQ22" s="117">
        <f t="shared" si="45"/>
        <v>89</v>
      </c>
      <c r="BR22" s="31">
        <f t="shared" si="46"/>
        <v>191</v>
      </c>
      <c r="BS22" s="31">
        <f t="shared" si="47"/>
        <v>280</v>
      </c>
      <c r="BT22" s="119">
        <f t="shared" si="48"/>
        <v>89.45686901</v>
      </c>
      <c r="BU22" s="120">
        <v>4.0</v>
      </c>
      <c r="BV22" s="120">
        <v>8.0</v>
      </c>
      <c r="BW22" s="119">
        <f t="shared" ref="BW22:BX22" si="249">BQ22+BU22</f>
        <v>93</v>
      </c>
      <c r="BX22" s="119">
        <f t="shared" si="249"/>
        <v>199</v>
      </c>
      <c r="BY22" s="119">
        <f t="shared" si="50"/>
        <v>292</v>
      </c>
      <c r="BZ22" s="119">
        <f t="shared" si="51"/>
        <v>89.29663609</v>
      </c>
      <c r="CA22" s="120">
        <v>8.0</v>
      </c>
      <c r="CB22" s="120">
        <v>11.0</v>
      </c>
      <c r="CC22" s="119">
        <f t="shared" ref="CC22:CD22" si="250">BW22+CA22</f>
        <v>101</v>
      </c>
      <c r="CD22" s="119">
        <f t="shared" si="250"/>
        <v>210</v>
      </c>
      <c r="CE22" s="119">
        <f t="shared" si="53"/>
        <v>311</v>
      </c>
      <c r="CF22" s="119">
        <f t="shared" si="54"/>
        <v>89.88439306</v>
      </c>
      <c r="CG22" s="120">
        <v>6.0</v>
      </c>
      <c r="CH22" s="120">
        <v>17.0</v>
      </c>
      <c r="CI22" s="119">
        <f t="shared" ref="CI22:CJ22" si="251">CC22+CG22</f>
        <v>107</v>
      </c>
      <c r="CJ22" s="119">
        <f t="shared" si="251"/>
        <v>227</v>
      </c>
      <c r="CK22" s="119">
        <f t="shared" si="71"/>
        <v>334</v>
      </c>
      <c r="CL22" s="119">
        <f t="shared" si="56"/>
        <v>88.42975207</v>
      </c>
      <c r="CM22" s="119">
        <f t="shared" si="57"/>
        <v>91.16465863</v>
      </c>
      <c r="CN22" s="119">
        <f t="shared" si="58"/>
        <v>90.27027027</v>
      </c>
    </row>
    <row r="23" ht="15.75" customHeight="1">
      <c r="A23" s="35">
        <v>18.0</v>
      </c>
      <c r="B23" s="36" t="s">
        <v>40</v>
      </c>
      <c r="C23" s="31">
        <v>9.0</v>
      </c>
      <c r="D23" s="31">
        <v>16.0</v>
      </c>
      <c r="E23" s="31">
        <f t="shared" si="12"/>
        <v>25</v>
      </c>
      <c r="F23" s="31">
        <f t="shared" si="13"/>
        <v>100</v>
      </c>
      <c r="G23" s="31">
        <v>8.0</v>
      </c>
      <c r="H23" s="31">
        <v>21.0</v>
      </c>
      <c r="I23" s="31">
        <f t="shared" si="14"/>
        <v>17</v>
      </c>
      <c r="J23" s="31">
        <f t="shared" si="15"/>
        <v>37</v>
      </c>
      <c r="K23" s="31">
        <f t="shared" si="16"/>
        <v>54</v>
      </c>
      <c r="L23" s="31">
        <f t="shared" si="17"/>
        <v>100</v>
      </c>
      <c r="M23" s="31">
        <v>9.0</v>
      </c>
      <c r="N23" s="31">
        <v>18.0</v>
      </c>
      <c r="O23" s="31">
        <f t="shared" ref="O23:P23" si="252">I23+M23</f>
        <v>26</v>
      </c>
      <c r="P23" s="31">
        <f t="shared" si="252"/>
        <v>55</v>
      </c>
      <c r="Q23" s="31">
        <f t="shared" si="19"/>
        <v>81</v>
      </c>
      <c r="R23" s="31">
        <f t="shared" si="20"/>
        <v>100</v>
      </c>
      <c r="S23" s="31">
        <v>13.0</v>
      </c>
      <c r="T23" s="31">
        <v>16.0</v>
      </c>
      <c r="U23" s="31">
        <f t="shared" ref="U23:V23" si="253">S23+O23</f>
        <v>39</v>
      </c>
      <c r="V23" s="31">
        <f t="shared" si="253"/>
        <v>71</v>
      </c>
      <c r="W23" s="31">
        <f t="shared" si="22"/>
        <v>110</v>
      </c>
      <c r="X23" s="31">
        <f t="shared" si="23"/>
        <v>100</v>
      </c>
      <c r="Y23" s="31">
        <v>7.0</v>
      </c>
      <c r="Z23" s="31">
        <v>12.0</v>
      </c>
      <c r="AA23" s="31">
        <f t="shared" ref="AA23:AB23" si="254">U23+Y23</f>
        <v>46</v>
      </c>
      <c r="AB23" s="31">
        <f t="shared" si="254"/>
        <v>83</v>
      </c>
      <c r="AC23" s="31">
        <f t="shared" si="25"/>
        <v>129</v>
      </c>
      <c r="AD23" s="31">
        <f t="shared" si="26"/>
        <v>96.9924812</v>
      </c>
      <c r="AE23" s="31">
        <v>7.0</v>
      </c>
      <c r="AF23" s="31">
        <v>14.0</v>
      </c>
      <c r="AG23" s="31">
        <f t="shared" ref="AG23:AH23" si="255">AA23+AE23</f>
        <v>53</v>
      </c>
      <c r="AH23" s="31">
        <f t="shared" si="255"/>
        <v>97</v>
      </c>
      <c r="AI23" s="31">
        <f t="shared" si="28"/>
        <v>150</v>
      </c>
      <c r="AJ23" s="31">
        <f t="shared" si="29"/>
        <v>97.4025974</v>
      </c>
      <c r="AK23" s="31">
        <v>10.0</v>
      </c>
      <c r="AL23" s="31">
        <v>22.0</v>
      </c>
      <c r="AM23" s="31">
        <f t="shared" ref="AM23:AN23" si="256">AG23 +AK23</f>
        <v>63</v>
      </c>
      <c r="AN23" s="31">
        <f t="shared" si="256"/>
        <v>119</v>
      </c>
      <c r="AO23" s="31">
        <f t="shared" si="31"/>
        <v>182</v>
      </c>
      <c r="AP23" s="31">
        <f t="shared" si="32"/>
        <v>97.32620321</v>
      </c>
      <c r="AQ23" s="117">
        <v>9.0</v>
      </c>
      <c r="AR23" s="117">
        <v>21.0</v>
      </c>
      <c r="AS23" s="31">
        <f t="shared" ref="AS23:AT23" si="257">AM23+AQ23</f>
        <v>72</v>
      </c>
      <c r="AT23" s="31">
        <f t="shared" si="257"/>
        <v>140</v>
      </c>
      <c r="AU23" s="31">
        <f t="shared" si="34"/>
        <v>212</v>
      </c>
      <c r="AV23" s="31">
        <f t="shared" si="35"/>
        <v>97.24770642</v>
      </c>
      <c r="AW23" s="117">
        <v>7.0</v>
      </c>
      <c r="AX23" s="117">
        <v>18.0</v>
      </c>
      <c r="AY23" s="31">
        <f t="shared" ref="AY23:AZ23" si="258">AS23+AW23</f>
        <v>79</v>
      </c>
      <c r="AZ23" s="31">
        <f t="shared" si="258"/>
        <v>158</v>
      </c>
      <c r="BA23" s="31">
        <f t="shared" si="37"/>
        <v>237</v>
      </c>
      <c r="BB23" s="31">
        <f t="shared" si="38"/>
        <v>97.13114754</v>
      </c>
      <c r="BC23" s="117">
        <v>8.0</v>
      </c>
      <c r="BD23" s="117">
        <v>10.0</v>
      </c>
      <c r="BE23" s="31">
        <f t="shared" ref="BE23:BF23" si="259">AY23+BC23</f>
        <v>87</v>
      </c>
      <c r="BF23" s="31">
        <f t="shared" si="259"/>
        <v>168</v>
      </c>
      <c r="BG23" s="31">
        <f t="shared" si="40"/>
        <v>255</v>
      </c>
      <c r="BH23" s="31">
        <f t="shared" si="41"/>
        <v>95.50561798</v>
      </c>
      <c r="BI23" s="118">
        <v>6.0</v>
      </c>
      <c r="BJ23" s="118">
        <v>10.0</v>
      </c>
      <c r="BK23" s="31">
        <f t="shared" ref="BK23:BL23" si="260">BE23+BI23</f>
        <v>93</v>
      </c>
      <c r="BL23" s="31">
        <f t="shared" si="260"/>
        <v>178</v>
      </c>
      <c r="BM23" s="31">
        <f t="shared" si="43"/>
        <v>271</v>
      </c>
      <c r="BN23" s="119">
        <f t="shared" si="44"/>
        <v>93.7716263</v>
      </c>
      <c r="BO23" s="118">
        <v>7.0</v>
      </c>
      <c r="BP23" s="118">
        <v>17.0</v>
      </c>
      <c r="BQ23" s="117">
        <f t="shared" si="45"/>
        <v>100</v>
      </c>
      <c r="BR23" s="31">
        <f t="shared" si="46"/>
        <v>195</v>
      </c>
      <c r="BS23" s="31">
        <f t="shared" si="47"/>
        <v>295</v>
      </c>
      <c r="BT23" s="119">
        <f t="shared" si="48"/>
        <v>94.24920128</v>
      </c>
      <c r="BU23" s="120">
        <v>4.0</v>
      </c>
      <c r="BV23" s="120">
        <v>10.0</v>
      </c>
      <c r="BW23" s="119">
        <f t="shared" ref="BW23:BX23" si="261">BQ23+BU23</f>
        <v>104</v>
      </c>
      <c r="BX23" s="119">
        <f t="shared" si="261"/>
        <v>205</v>
      </c>
      <c r="BY23" s="119">
        <f t="shared" si="50"/>
        <v>309</v>
      </c>
      <c r="BZ23" s="119">
        <f t="shared" si="51"/>
        <v>94.49541284</v>
      </c>
      <c r="CA23" s="120">
        <v>6.0</v>
      </c>
      <c r="CB23" s="120">
        <v>10.0</v>
      </c>
      <c r="CC23" s="119">
        <f t="shared" ref="CC23:CD23" si="262">BW23+CA23</f>
        <v>110</v>
      </c>
      <c r="CD23" s="119">
        <f t="shared" si="262"/>
        <v>215</v>
      </c>
      <c r="CE23" s="119">
        <f t="shared" si="53"/>
        <v>325</v>
      </c>
      <c r="CF23" s="119">
        <f t="shared" si="54"/>
        <v>93.93063584</v>
      </c>
      <c r="CG23" s="120">
        <v>5.0</v>
      </c>
      <c r="CH23" s="120">
        <v>15.0</v>
      </c>
      <c r="CI23" s="119">
        <f t="shared" ref="CI23:CJ23" si="263">CC23+CG23</f>
        <v>115</v>
      </c>
      <c r="CJ23" s="119">
        <f t="shared" si="263"/>
        <v>230</v>
      </c>
      <c r="CK23" s="119">
        <f t="shared" si="71"/>
        <v>345</v>
      </c>
      <c r="CL23" s="119">
        <f t="shared" si="56"/>
        <v>95.04132231</v>
      </c>
      <c r="CM23" s="119">
        <f t="shared" si="57"/>
        <v>92.36947791</v>
      </c>
      <c r="CN23" s="119">
        <f t="shared" si="58"/>
        <v>93.24324324</v>
      </c>
    </row>
    <row r="24" ht="15.75" customHeight="1">
      <c r="A24" s="35">
        <v>19.0</v>
      </c>
      <c r="B24" s="36" t="s">
        <v>41</v>
      </c>
      <c r="C24" s="31">
        <v>9.0</v>
      </c>
      <c r="D24" s="31">
        <v>16.0</v>
      </c>
      <c r="E24" s="31">
        <f t="shared" si="12"/>
        <v>25</v>
      </c>
      <c r="F24" s="31">
        <f t="shared" si="13"/>
        <v>100</v>
      </c>
      <c r="G24" s="31">
        <v>8.0</v>
      </c>
      <c r="H24" s="31">
        <v>21.0</v>
      </c>
      <c r="I24" s="31">
        <f t="shared" si="14"/>
        <v>17</v>
      </c>
      <c r="J24" s="31">
        <f t="shared" si="15"/>
        <v>37</v>
      </c>
      <c r="K24" s="31">
        <f t="shared" si="16"/>
        <v>54</v>
      </c>
      <c r="L24" s="31">
        <f t="shared" si="17"/>
        <v>100</v>
      </c>
      <c r="M24" s="31">
        <v>9.0</v>
      </c>
      <c r="N24" s="31">
        <v>18.0</v>
      </c>
      <c r="O24" s="31">
        <f t="shared" ref="O24:P24" si="264">I24+M24</f>
        <v>26</v>
      </c>
      <c r="P24" s="31">
        <f t="shared" si="264"/>
        <v>55</v>
      </c>
      <c r="Q24" s="31">
        <f t="shared" si="19"/>
        <v>81</v>
      </c>
      <c r="R24" s="31">
        <f t="shared" si="20"/>
        <v>100</v>
      </c>
      <c r="S24" s="31">
        <v>13.0</v>
      </c>
      <c r="T24" s="31">
        <v>15.0</v>
      </c>
      <c r="U24" s="31">
        <f t="shared" ref="U24:V24" si="265">S24+O24</f>
        <v>39</v>
      </c>
      <c r="V24" s="31">
        <f t="shared" si="265"/>
        <v>70</v>
      </c>
      <c r="W24" s="31">
        <f t="shared" si="22"/>
        <v>109</v>
      </c>
      <c r="X24" s="31">
        <f t="shared" si="23"/>
        <v>99.09090909</v>
      </c>
      <c r="Y24" s="31">
        <v>7.0</v>
      </c>
      <c r="Z24" s="31">
        <v>13.0</v>
      </c>
      <c r="AA24" s="31">
        <f t="shared" ref="AA24:AB24" si="266">U24+Y24</f>
        <v>46</v>
      </c>
      <c r="AB24" s="31">
        <f t="shared" si="266"/>
        <v>83</v>
      </c>
      <c r="AC24" s="31">
        <f t="shared" si="25"/>
        <v>129</v>
      </c>
      <c r="AD24" s="31">
        <f t="shared" si="26"/>
        <v>96.9924812</v>
      </c>
      <c r="AE24" s="31">
        <v>7.0</v>
      </c>
      <c r="AF24" s="31">
        <v>13.0</v>
      </c>
      <c r="AG24" s="31">
        <f t="shared" ref="AG24:AH24" si="267">AA24+AE24</f>
        <v>53</v>
      </c>
      <c r="AH24" s="31">
        <f t="shared" si="267"/>
        <v>96</v>
      </c>
      <c r="AI24" s="31">
        <f t="shared" si="28"/>
        <v>149</v>
      </c>
      <c r="AJ24" s="31">
        <f t="shared" si="29"/>
        <v>96.75324675</v>
      </c>
      <c r="AK24" s="31">
        <v>10.0</v>
      </c>
      <c r="AL24" s="31">
        <v>23.0</v>
      </c>
      <c r="AM24" s="31">
        <f t="shared" ref="AM24:AN24" si="268">AG24 +AK24</f>
        <v>63</v>
      </c>
      <c r="AN24" s="31">
        <f t="shared" si="268"/>
        <v>119</v>
      </c>
      <c r="AO24" s="31">
        <f t="shared" si="31"/>
        <v>182</v>
      </c>
      <c r="AP24" s="31">
        <f t="shared" si="32"/>
        <v>97.32620321</v>
      </c>
      <c r="AQ24" s="117">
        <v>9.0</v>
      </c>
      <c r="AR24" s="117">
        <v>20.0</v>
      </c>
      <c r="AS24" s="31">
        <f t="shared" ref="AS24:AT24" si="269">AM24+AQ24</f>
        <v>72</v>
      </c>
      <c r="AT24" s="31">
        <f t="shared" si="269"/>
        <v>139</v>
      </c>
      <c r="AU24" s="31">
        <f t="shared" si="34"/>
        <v>211</v>
      </c>
      <c r="AV24" s="31">
        <f t="shared" si="35"/>
        <v>96.78899083</v>
      </c>
      <c r="AW24" s="117">
        <v>8.0</v>
      </c>
      <c r="AX24" s="117">
        <v>16.0</v>
      </c>
      <c r="AY24" s="31">
        <f t="shared" ref="AY24:AZ24" si="270">AS24+AW24</f>
        <v>80</v>
      </c>
      <c r="AZ24" s="31">
        <f t="shared" si="270"/>
        <v>155</v>
      </c>
      <c r="BA24" s="31">
        <f t="shared" si="37"/>
        <v>235</v>
      </c>
      <c r="BB24" s="31">
        <f t="shared" si="38"/>
        <v>96.31147541</v>
      </c>
      <c r="BC24" s="117">
        <v>8.0</v>
      </c>
      <c r="BD24" s="117">
        <v>15.0</v>
      </c>
      <c r="BE24" s="31">
        <f t="shared" ref="BE24:BF24" si="271">AY24+BC24</f>
        <v>88</v>
      </c>
      <c r="BF24" s="31">
        <f t="shared" si="271"/>
        <v>170</v>
      </c>
      <c r="BG24" s="31">
        <f t="shared" si="40"/>
        <v>258</v>
      </c>
      <c r="BH24" s="31">
        <f t="shared" si="41"/>
        <v>96.62921348</v>
      </c>
      <c r="BI24" s="118">
        <v>7.0</v>
      </c>
      <c r="BJ24" s="118">
        <v>15.0</v>
      </c>
      <c r="BK24" s="31">
        <f t="shared" ref="BK24:BL24" si="272">BE24+BI24</f>
        <v>95</v>
      </c>
      <c r="BL24" s="31">
        <f t="shared" si="272"/>
        <v>185</v>
      </c>
      <c r="BM24" s="31">
        <f t="shared" si="43"/>
        <v>280</v>
      </c>
      <c r="BN24" s="119">
        <f t="shared" si="44"/>
        <v>96.88581315</v>
      </c>
      <c r="BO24" s="118">
        <v>6.0</v>
      </c>
      <c r="BP24" s="118">
        <v>17.0</v>
      </c>
      <c r="BQ24" s="117">
        <f t="shared" si="45"/>
        <v>101</v>
      </c>
      <c r="BR24" s="31">
        <f t="shared" si="46"/>
        <v>202</v>
      </c>
      <c r="BS24" s="31">
        <f t="shared" si="47"/>
        <v>303</v>
      </c>
      <c r="BT24" s="119">
        <f t="shared" si="48"/>
        <v>96.80511182</v>
      </c>
      <c r="BU24" s="120">
        <v>4.0</v>
      </c>
      <c r="BV24" s="120">
        <v>10.0</v>
      </c>
      <c r="BW24" s="119">
        <f t="shared" ref="BW24:BX24" si="273">BQ24+BU24</f>
        <v>105</v>
      </c>
      <c r="BX24" s="119">
        <f t="shared" si="273"/>
        <v>212</v>
      </c>
      <c r="BY24" s="119">
        <f t="shared" si="50"/>
        <v>317</v>
      </c>
      <c r="BZ24" s="119">
        <f t="shared" si="51"/>
        <v>96.94189602</v>
      </c>
      <c r="CA24" s="120">
        <v>7.0</v>
      </c>
      <c r="CB24" s="120">
        <v>11.0</v>
      </c>
      <c r="CC24" s="119">
        <f t="shared" ref="CC24:CD24" si="274">BW24+CA24</f>
        <v>112</v>
      </c>
      <c r="CD24" s="119">
        <f t="shared" si="274"/>
        <v>223</v>
      </c>
      <c r="CE24" s="119">
        <f t="shared" si="53"/>
        <v>335</v>
      </c>
      <c r="CF24" s="119">
        <f t="shared" si="54"/>
        <v>96.82080925</v>
      </c>
      <c r="CG24" s="120">
        <v>7.0</v>
      </c>
      <c r="CH24" s="120">
        <v>14.0</v>
      </c>
      <c r="CI24" s="119">
        <f t="shared" ref="CI24:CJ24" si="275">CC24+CG24</f>
        <v>119</v>
      </c>
      <c r="CJ24" s="119">
        <f t="shared" si="275"/>
        <v>237</v>
      </c>
      <c r="CK24" s="119">
        <f t="shared" si="71"/>
        <v>356</v>
      </c>
      <c r="CL24" s="119">
        <f t="shared" si="56"/>
        <v>98.34710744</v>
      </c>
      <c r="CM24" s="119">
        <f t="shared" si="57"/>
        <v>95.18072289</v>
      </c>
      <c r="CN24" s="119">
        <f t="shared" si="58"/>
        <v>96.21621622</v>
      </c>
    </row>
    <row r="25" ht="15.75" customHeight="1">
      <c r="A25" s="35">
        <v>20.0</v>
      </c>
      <c r="B25" s="36" t="s">
        <v>42</v>
      </c>
      <c r="C25" s="31">
        <v>8.0</v>
      </c>
      <c r="D25" s="31">
        <v>15.0</v>
      </c>
      <c r="E25" s="31">
        <f t="shared" si="12"/>
        <v>23</v>
      </c>
      <c r="F25" s="31">
        <f t="shared" si="13"/>
        <v>92</v>
      </c>
      <c r="G25" s="31">
        <v>8.0</v>
      </c>
      <c r="H25" s="31">
        <v>21.0</v>
      </c>
      <c r="I25" s="31">
        <f t="shared" si="14"/>
        <v>16</v>
      </c>
      <c r="J25" s="31">
        <f t="shared" si="15"/>
        <v>36</v>
      </c>
      <c r="K25" s="31">
        <f t="shared" si="16"/>
        <v>52</v>
      </c>
      <c r="L25" s="31">
        <f t="shared" si="17"/>
        <v>96.2962963</v>
      </c>
      <c r="M25" s="31">
        <v>9.0</v>
      </c>
      <c r="N25" s="31">
        <v>18.0</v>
      </c>
      <c r="O25" s="31">
        <f t="shared" ref="O25:P25" si="276">I25+M25</f>
        <v>25</v>
      </c>
      <c r="P25" s="31">
        <f t="shared" si="276"/>
        <v>54</v>
      </c>
      <c r="Q25" s="31">
        <f t="shared" si="19"/>
        <v>79</v>
      </c>
      <c r="R25" s="31">
        <f t="shared" si="20"/>
        <v>97.5308642</v>
      </c>
      <c r="S25" s="31">
        <v>13.0</v>
      </c>
      <c r="T25" s="31">
        <v>16.0</v>
      </c>
      <c r="U25" s="31">
        <f t="shared" ref="U25:V25" si="277">S25+O25</f>
        <v>38</v>
      </c>
      <c r="V25" s="31">
        <f t="shared" si="277"/>
        <v>70</v>
      </c>
      <c r="W25" s="31">
        <f t="shared" si="22"/>
        <v>108</v>
      </c>
      <c r="X25" s="31">
        <f t="shared" si="23"/>
        <v>98.18181818</v>
      </c>
      <c r="Y25" s="31">
        <v>6.0</v>
      </c>
      <c r="Z25" s="31">
        <v>13.0</v>
      </c>
      <c r="AA25" s="31">
        <f t="shared" ref="AA25:AB25" si="278">U25+Y25</f>
        <v>44</v>
      </c>
      <c r="AB25" s="31">
        <f t="shared" si="278"/>
        <v>83</v>
      </c>
      <c r="AC25" s="31">
        <f t="shared" si="25"/>
        <v>127</v>
      </c>
      <c r="AD25" s="31">
        <f t="shared" si="26"/>
        <v>95.4887218</v>
      </c>
      <c r="AE25" s="31">
        <v>7.0</v>
      </c>
      <c r="AF25" s="31">
        <v>13.0</v>
      </c>
      <c r="AG25" s="31">
        <f t="shared" ref="AG25:AH25" si="279">AA25+AE25</f>
        <v>51</v>
      </c>
      <c r="AH25" s="31">
        <f t="shared" si="279"/>
        <v>96</v>
      </c>
      <c r="AI25" s="31">
        <f t="shared" si="28"/>
        <v>147</v>
      </c>
      <c r="AJ25" s="31">
        <f t="shared" si="29"/>
        <v>95.45454545</v>
      </c>
      <c r="AK25" s="31">
        <v>9.0</v>
      </c>
      <c r="AL25" s="31">
        <v>20.0</v>
      </c>
      <c r="AM25" s="31">
        <f t="shared" ref="AM25:AN25" si="280">AG25 +AK25</f>
        <v>60</v>
      </c>
      <c r="AN25" s="31">
        <f t="shared" si="280"/>
        <v>116</v>
      </c>
      <c r="AO25" s="31">
        <f t="shared" si="31"/>
        <v>176</v>
      </c>
      <c r="AP25" s="31">
        <f t="shared" si="32"/>
        <v>94.11764706</v>
      </c>
      <c r="AQ25" s="117">
        <v>7.0</v>
      </c>
      <c r="AR25" s="117">
        <v>22.0</v>
      </c>
      <c r="AS25" s="31">
        <f t="shared" ref="AS25:AT25" si="281">AM25+AQ25</f>
        <v>67</v>
      </c>
      <c r="AT25" s="31">
        <f t="shared" si="281"/>
        <v>138</v>
      </c>
      <c r="AU25" s="31">
        <f t="shared" si="34"/>
        <v>205</v>
      </c>
      <c r="AV25" s="31">
        <f t="shared" si="35"/>
        <v>94.03669725</v>
      </c>
      <c r="AW25" s="117">
        <v>7.0</v>
      </c>
      <c r="AX25" s="117">
        <v>17.0</v>
      </c>
      <c r="AY25" s="31">
        <f t="shared" ref="AY25:AZ25" si="282">AS25+AW25</f>
        <v>74</v>
      </c>
      <c r="AZ25" s="31">
        <f t="shared" si="282"/>
        <v>155</v>
      </c>
      <c r="BA25" s="31">
        <f t="shared" si="37"/>
        <v>229</v>
      </c>
      <c r="BB25" s="31">
        <f t="shared" si="38"/>
        <v>93.85245902</v>
      </c>
      <c r="BC25" s="117">
        <v>7.0</v>
      </c>
      <c r="BD25" s="117">
        <v>15.0</v>
      </c>
      <c r="BE25" s="31">
        <f t="shared" ref="BE25:BF25" si="283">AY25+BC25</f>
        <v>81</v>
      </c>
      <c r="BF25" s="31">
        <f t="shared" si="283"/>
        <v>170</v>
      </c>
      <c r="BG25" s="31">
        <f t="shared" si="40"/>
        <v>251</v>
      </c>
      <c r="BH25" s="31">
        <f t="shared" si="41"/>
        <v>94.00749064</v>
      </c>
      <c r="BI25" s="118">
        <v>6.0</v>
      </c>
      <c r="BJ25" s="118">
        <v>13.0</v>
      </c>
      <c r="BK25" s="31">
        <f t="shared" ref="BK25:BL25" si="284">BE25+BI25</f>
        <v>87</v>
      </c>
      <c r="BL25" s="31">
        <f t="shared" si="284"/>
        <v>183</v>
      </c>
      <c r="BM25" s="31">
        <f t="shared" si="43"/>
        <v>270</v>
      </c>
      <c r="BN25" s="119">
        <f t="shared" si="44"/>
        <v>93.42560554</v>
      </c>
      <c r="BO25" s="118">
        <v>7.0</v>
      </c>
      <c r="BP25" s="118">
        <v>17.0</v>
      </c>
      <c r="BQ25" s="117">
        <f t="shared" si="45"/>
        <v>94</v>
      </c>
      <c r="BR25" s="31">
        <f t="shared" si="46"/>
        <v>200</v>
      </c>
      <c r="BS25" s="31">
        <f t="shared" si="47"/>
        <v>294</v>
      </c>
      <c r="BT25" s="119">
        <f t="shared" si="48"/>
        <v>93.92971246</v>
      </c>
      <c r="BU25" s="120">
        <v>4.0</v>
      </c>
      <c r="BV25" s="120">
        <v>10.0</v>
      </c>
      <c r="BW25" s="119">
        <f t="shared" ref="BW25:BX25" si="285">BQ25+BU25</f>
        <v>98</v>
      </c>
      <c r="BX25" s="119">
        <f t="shared" si="285"/>
        <v>210</v>
      </c>
      <c r="BY25" s="119">
        <f t="shared" si="50"/>
        <v>308</v>
      </c>
      <c r="BZ25" s="119">
        <f t="shared" si="51"/>
        <v>94.18960245</v>
      </c>
      <c r="CA25" s="120">
        <v>8.0</v>
      </c>
      <c r="CB25" s="120">
        <v>9.0</v>
      </c>
      <c r="CC25" s="119">
        <f t="shared" ref="CC25:CD25" si="286">BW25+CA25</f>
        <v>106</v>
      </c>
      <c r="CD25" s="119">
        <f t="shared" si="286"/>
        <v>219</v>
      </c>
      <c r="CE25" s="119">
        <f t="shared" si="53"/>
        <v>325</v>
      </c>
      <c r="CF25" s="119">
        <f t="shared" si="54"/>
        <v>93.93063584</v>
      </c>
      <c r="CG25" s="120">
        <v>6.0</v>
      </c>
      <c r="CH25" s="120">
        <v>17.0</v>
      </c>
      <c r="CI25" s="119">
        <f t="shared" ref="CI25:CJ25" si="287">CC25+CG25</f>
        <v>112</v>
      </c>
      <c r="CJ25" s="119">
        <f t="shared" si="287"/>
        <v>236</v>
      </c>
      <c r="CK25" s="119">
        <f t="shared" si="71"/>
        <v>348</v>
      </c>
      <c r="CL25" s="119">
        <f t="shared" si="56"/>
        <v>92.56198347</v>
      </c>
      <c r="CM25" s="119">
        <f t="shared" si="57"/>
        <v>94.77911647</v>
      </c>
      <c r="CN25" s="119">
        <f t="shared" si="58"/>
        <v>94.05405405</v>
      </c>
    </row>
    <row r="26" ht="15.75" customHeight="1">
      <c r="A26" s="35">
        <v>21.0</v>
      </c>
      <c r="B26" s="36" t="s">
        <v>43</v>
      </c>
      <c r="C26" s="31">
        <v>9.0</v>
      </c>
      <c r="D26" s="31">
        <v>16.0</v>
      </c>
      <c r="E26" s="31">
        <f t="shared" si="12"/>
        <v>25</v>
      </c>
      <c r="F26" s="31">
        <f t="shared" si="13"/>
        <v>100</v>
      </c>
      <c r="G26" s="31">
        <v>8.0</v>
      </c>
      <c r="H26" s="31">
        <v>21.0</v>
      </c>
      <c r="I26" s="31">
        <f t="shared" si="14"/>
        <v>17</v>
      </c>
      <c r="J26" s="31">
        <f t="shared" si="15"/>
        <v>37</v>
      </c>
      <c r="K26" s="31">
        <f t="shared" si="16"/>
        <v>54</v>
      </c>
      <c r="L26" s="31">
        <f t="shared" si="17"/>
        <v>100</v>
      </c>
      <c r="M26" s="31">
        <v>9.0</v>
      </c>
      <c r="N26" s="31">
        <v>18.0</v>
      </c>
      <c r="O26" s="31">
        <f t="shared" ref="O26:P26" si="288">I26+M26</f>
        <v>26</v>
      </c>
      <c r="P26" s="31">
        <f t="shared" si="288"/>
        <v>55</v>
      </c>
      <c r="Q26" s="31">
        <f t="shared" si="19"/>
        <v>81</v>
      </c>
      <c r="R26" s="31">
        <f t="shared" si="20"/>
        <v>100</v>
      </c>
      <c r="S26" s="31">
        <v>11.0</v>
      </c>
      <c r="T26" s="31">
        <v>16.0</v>
      </c>
      <c r="U26" s="31">
        <f t="shared" ref="U26:V26" si="289">S26+O26</f>
        <v>37</v>
      </c>
      <c r="V26" s="31">
        <f t="shared" si="289"/>
        <v>71</v>
      </c>
      <c r="W26" s="31">
        <f t="shared" si="22"/>
        <v>108</v>
      </c>
      <c r="X26" s="31">
        <f t="shared" si="23"/>
        <v>98.18181818</v>
      </c>
      <c r="Y26" s="31">
        <v>7.0</v>
      </c>
      <c r="Z26" s="31">
        <v>16.0</v>
      </c>
      <c r="AA26" s="31">
        <f t="shared" ref="AA26:AB26" si="290">U26+Y26</f>
        <v>44</v>
      </c>
      <c r="AB26" s="31">
        <f t="shared" si="290"/>
        <v>87</v>
      </c>
      <c r="AC26" s="31">
        <f t="shared" si="25"/>
        <v>131</v>
      </c>
      <c r="AD26" s="31">
        <f t="shared" si="26"/>
        <v>98.4962406</v>
      </c>
      <c r="AE26" s="31">
        <v>7.0</v>
      </c>
      <c r="AF26" s="31">
        <v>13.0</v>
      </c>
      <c r="AG26" s="31">
        <f t="shared" ref="AG26:AH26" si="291">AA26+AE26</f>
        <v>51</v>
      </c>
      <c r="AH26" s="31">
        <f t="shared" si="291"/>
        <v>100</v>
      </c>
      <c r="AI26" s="31">
        <f t="shared" si="28"/>
        <v>151</v>
      </c>
      <c r="AJ26" s="31">
        <f t="shared" si="29"/>
        <v>98.05194805</v>
      </c>
      <c r="AK26" s="31">
        <v>10.0</v>
      </c>
      <c r="AL26" s="31">
        <v>22.0</v>
      </c>
      <c r="AM26" s="31">
        <f t="shared" ref="AM26:AN26" si="292">AG26 +AK26</f>
        <v>61</v>
      </c>
      <c r="AN26" s="31">
        <f t="shared" si="292"/>
        <v>122</v>
      </c>
      <c r="AO26" s="31">
        <f t="shared" si="31"/>
        <v>183</v>
      </c>
      <c r="AP26" s="31">
        <f t="shared" si="32"/>
        <v>97.86096257</v>
      </c>
      <c r="AQ26" s="117">
        <v>9.0</v>
      </c>
      <c r="AR26" s="117">
        <v>22.0</v>
      </c>
      <c r="AS26" s="31">
        <f t="shared" ref="AS26:AT26" si="293">AM26+AQ26</f>
        <v>70</v>
      </c>
      <c r="AT26" s="31">
        <f t="shared" si="293"/>
        <v>144</v>
      </c>
      <c r="AU26" s="31">
        <f t="shared" si="34"/>
        <v>214</v>
      </c>
      <c r="AV26" s="31">
        <f t="shared" si="35"/>
        <v>98.16513761</v>
      </c>
      <c r="AW26" s="117">
        <v>8.0</v>
      </c>
      <c r="AX26" s="117">
        <v>16.0</v>
      </c>
      <c r="AY26" s="31">
        <f t="shared" ref="AY26:AZ26" si="294">AS26+AW26</f>
        <v>78</v>
      </c>
      <c r="AZ26" s="31">
        <f t="shared" si="294"/>
        <v>160</v>
      </c>
      <c r="BA26" s="31">
        <f t="shared" si="37"/>
        <v>238</v>
      </c>
      <c r="BB26" s="31">
        <f t="shared" si="38"/>
        <v>97.54098361</v>
      </c>
      <c r="BC26" s="117">
        <v>8.0</v>
      </c>
      <c r="BD26" s="117">
        <v>14.0</v>
      </c>
      <c r="BE26" s="31">
        <f t="shared" ref="BE26:BF26" si="295">AY26+BC26</f>
        <v>86</v>
      </c>
      <c r="BF26" s="31">
        <f t="shared" si="295"/>
        <v>174</v>
      </c>
      <c r="BG26" s="31">
        <f t="shared" si="40"/>
        <v>260</v>
      </c>
      <c r="BH26" s="31">
        <f t="shared" si="41"/>
        <v>97.37827715</v>
      </c>
      <c r="BI26" s="118">
        <v>6.0</v>
      </c>
      <c r="BJ26" s="118">
        <v>15.0</v>
      </c>
      <c r="BK26" s="31">
        <f t="shared" ref="BK26:BL26" si="296">BE26+BI26</f>
        <v>92</v>
      </c>
      <c r="BL26" s="31">
        <f t="shared" si="296"/>
        <v>189</v>
      </c>
      <c r="BM26" s="31">
        <f t="shared" si="43"/>
        <v>281</v>
      </c>
      <c r="BN26" s="119">
        <f t="shared" si="44"/>
        <v>97.23183391</v>
      </c>
      <c r="BO26" s="118">
        <v>7.0</v>
      </c>
      <c r="BP26" s="118">
        <v>17.0</v>
      </c>
      <c r="BQ26" s="117">
        <f t="shared" si="45"/>
        <v>99</v>
      </c>
      <c r="BR26" s="31">
        <f t="shared" si="46"/>
        <v>206</v>
      </c>
      <c r="BS26" s="31">
        <f t="shared" si="47"/>
        <v>305</v>
      </c>
      <c r="BT26" s="119">
        <f t="shared" si="48"/>
        <v>97.44408946</v>
      </c>
      <c r="BU26" s="120">
        <v>4.0</v>
      </c>
      <c r="BV26" s="120">
        <v>10.0</v>
      </c>
      <c r="BW26" s="119">
        <f t="shared" ref="BW26:BX26" si="297">BQ26+BU26</f>
        <v>103</v>
      </c>
      <c r="BX26" s="119">
        <f t="shared" si="297"/>
        <v>216</v>
      </c>
      <c r="BY26" s="119">
        <f t="shared" si="50"/>
        <v>319</v>
      </c>
      <c r="BZ26" s="119">
        <f t="shared" si="51"/>
        <v>97.55351682</v>
      </c>
      <c r="CA26" s="120">
        <v>5.0</v>
      </c>
      <c r="CB26" s="120">
        <v>11.0</v>
      </c>
      <c r="CC26" s="119">
        <f t="shared" ref="CC26:CD26" si="298">BW26+CA26</f>
        <v>108</v>
      </c>
      <c r="CD26" s="119">
        <f t="shared" si="298"/>
        <v>227</v>
      </c>
      <c r="CE26" s="119">
        <f t="shared" si="53"/>
        <v>335</v>
      </c>
      <c r="CF26" s="119">
        <f t="shared" si="54"/>
        <v>96.82080925</v>
      </c>
      <c r="CG26" s="120">
        <v>7.0</v>
      </c>
      <c r="CH26" s="120">
        <v>14.0</v>
      </c>
      <c r="CI26" s="119">
        <f t="shared" ref="CI26:CJ26" si="299">CC26+CG26</f>
        <v>115</v>
      </c>
      <c r="CJ26" s="119">
        <f t="shared" si="299"/>
        <v>241</v>
      </c>
      <c r="CK26" s="119">
        <f t="shared" si="71"/>
        <v>356</v>
      </c>
      <c r="CL26" s="119">
        <f t="shared" si="56"/>
        <v>95.04132231</v>
      </c>
      <c r="CM26" s="119">
        <f t="shared" si="57"/>
        <v>96.78714859</v>
      </c>
      <c r="CN26" s="119">
        <f t="shared" si="58"/>
        <v>96.21621622</v>
      </c>
    </row>
    <row r="27" ht="15.75" customHeight="1">
      <c r="A27" s="35">
        <v>22.0</v>
      </c>
      <c r="B27" s="36" t="s">
        <v>44</v>
      </c>
      <c r="C27" s="31">
        <v>9.0</v>
      </c>
      <c r="D27" s="31">
        <v>16.0</v>
      </c>
      <c r="E27" s="31">
        <f t="shared" si="12"/>
        <v>25</v>
      </c>
      <c r="F27" s="31">
        <f t="shared" si="13"/>
        <v>100</v>
      </c>
      <c r="G27" s="31">
        <v>8.0</v>
      </c>
      <c r="H27" s="31">
        <v>21.0</v>
      </c>
      <c r="I27" s="31">
        <f t="shared" si="14"/>
        <v>17</v>
      </c>
      <c r="J27" s="31">
        <f t="shared" si="15"/>
        <v>37</v>
      </c>
      <c r="K27" s="31">
        <f t="shared" si="16"/>
        <v>54</v>
      </c>
      <c r="L27" s="31">
        <f t="shared" si="17"/>
        <v>100</v>
      </c>
      <c r="M27" s="31">
        <v>9.0</v>
      </c>
      <c r="N27" s="31">
        <v>16.0</v>
      </c>
      <c r="O27" s="31">
        <f t="shared" ref="O27:P27" si="300">I27+M27</f>
        <v>26</v>
      </c>
      <c r="P27" s="31">
        <f t="shared" si="300"/>
        <v>53</v>
      </c>
      <c r="Q27" s="31">
        <f t="shared" si="19"/>
        <v>79</v>
      </c>
      <c r="R27" s="31">
        <f t="shared" si="20"/>
        <v>97.5308642</v>
      </c>
      <c r="S27" s="31">
        <v>13.0</v>
      </c>
      <c r="T27" s="31">
        <v>16.0</v>
      </c>
      <c r="U27" s="31">
        <f t="shared" ref="U27:V27" si="301">S27+O27</f>
        <v>39</v>
      </c>
      <c r="V27" s="31">
        <f t="shared" si="301"/>
        <v>69</v>
      </c>
      <c r="W27" s="31">
        <f t="shared" si="22"/>
        <v>108</v>
      </c>
      <c r="X27" s="31">
        <f t="shared" si="23"/>
        <v>98.18181818</v>
      </c>
      <c r="Y27" s="31">
        <v>7.0</v>
      </c>
      <c r="Z27" s="31">
        <v>16.0</v>
      </c>
      <c r="AA27" s="31">
        <f t="shared" ref="AA27:AB27" si="302">U27+Y27</f>
        <v>46</v>
      </c>
      <c r="AB27" s="31">
        <f t="shared" si="302"/>
        <v>85</v>
      </c>
      <c r="AC27" s="31">
        <f t="shared" si="25"/>
        <v>131</v>
      </c>
      <c r="AD27" s="31">
        <f t="shared" si="26"/>
        <v>98.4962406</v>
      </c>
      <c r="AE27" s="31">
        <v>7.0</v>
      </c>
      <c r="AF27" s="31">
        <v>13.0</v>
      </c>
      <c r="AG27" s="31">
        <f t="shared" ref="AG27:AH27" si="303">AA27+AE27</f>
        <v>53</v>
      </c>
      <c r="AH27" s="31">
        <f t="shared" si="303"/>
        <v>98</v>
      </c>
      <c r="AI27" s="31">
        <f t="shared" si="28"/>
        <v>151</v>
      </c>
      <c r="AJ27" s="31">
        <f t="shared" si="29"/>
        <v>98.05194805</v>
      </c>
      <c r="AK27" s="31">
        <v>10.0</v>
      </c>
      <c r="AL27" s="31">
        <v>23.0</v>
      </c>
      <c r="AM27" s="31">
        <f t="shared" ref="AM27:AN27" si="304">AG27 +AK27</f>
        <v>63</v>
      </c>
      <c r="AN27" s="31">
        <f t="shared" si="304"/>
        <v>121</v>
      </c>
      <c r="AO27" s="31">
        <f t="shared" si="31"/>
        <v>184</v>
      </c>
      <c r="AP27" s="31">
        <f t="shared" si="32"/>
        <v>98.39572193</v>
      </c>
      <c r="AQ27" s="117">
        <v>9.0</v>
      </c>
      <c r="AR27" s="117">
        <v>21.0</v>
      </c>
      <c r="AS27" s="31">
        <f t="shared" ref="AS27:AT27" si="305">AM27+AQ27</f>
        <v>72</v>
      </c>
      <c r="AT27" s="31">
        <f t="shared" si="305"/>
        <v>142</v>
      </c>
      <c r="AU27" s="31">
        <f t="shared" si="34"/>
        <v>214</v>
      </c>
      <c r="AV27" s="31">
        <f t="shared" si="35"/>
        <v>98.16513761</v>
      </c>
      <c r="AW27" s="117">
        <v>7.0</v>
      </c>
      <c r="AX27" s="117">
        <v>18.0</v>
      </c>
      <c r="AY27" s="31">
        <f t="shared" ref="AY27:AZ27" si="306">AS27+AW27</f>
        <v>79</v>
      </c>
      <c r="AZ27" s="31">
        <f t="shared" si="306"/>
        <v>160</v>
      </c>
      <c r="BA27" s="31">
        <f t="shared" si="37"/>
        <v>239</v>
      </c>
      <c r="BB27" s="31">
        <f t="shared" si="38"/>
        <v>97.95081967</v>
      </c>
      <c r="BC27" s="117">
        <v>8.0</v>
      </c>
      <c r="BD27" s="117">
        <v>15.0</v>
      </c>
      <c r="BE27" s="31">
        <f t="shared" ref="BE27:BF27" si="307">AY27+BC27</f>
        <v>87</v>
      </c>
      <c r="BF27" s="31">
        <f t="shared" si="307"/>
        <v>175</v>
      </c>
      <c r="BG27" s="31">
        <f t="shared" si="40"/>
        <v>262</v>
      </c>
      <c r="BH27" s="31">
        <f t="shared" si="41"/>
        <v>98.12734082</v>
      </c>
      <c r="BI27" s="118">
        <v>7.0</v>
      </c>
      <c r="BJ27" s="118">
        <v>15.0</v>
      </c>
      <c r="BK27" s="31">
        <f t="shared" ref="BK27:BL27" si="308">BE27+BI27</f>
        <v>94</v>
      </c>
      <c r="BL27" s="31">
        <f t="shared" si="308"/>
        <v>190</v>
      </c>
      <c r="BM27" s="31">
        <f t="shared" si="43"/>
        <v>284</v>
      </c>
      <c r="BN27" s="119">
        <f t="shared" si="44"/>
        <v>98.26989619</v>
      </c>
      <c r="BO27" s="118">
        <v>7.0</v>
      </c>
      <c r="BP27" s="118">
        <v>17.0</v>
      </c>
      <c r="BQ27" s="117">
        <f t="shared" si="45"/>
        <v>101</v>
      </c>
      <c r="BR27" s="31">
        <f t="shared" si="46"/>
        <v>207</v>
      </c>
      <c r="BS27" s="31">
        <f t="shared" si="47"/>
        <v>308</v>
      </c>
      <c r="BT27" s="119">
        <f t="shared" si="48"/>
        <v>98.40255591</v>
      </c>
      <c r="BU27" s="120">
        <v>4.0</v>
      </c>
      <c r="BV27" s="120">
        <v>9.0</v>
      </c>
      <c r="BW27" s="119">
        <f t="shared" ref="BW27:BX27" si="309">BQ27+BU27</f>
        <v>105</v>
      </c>
      <c r="BX27" s="119">
        <f t="shared" si="309"/>
        <v>216</v>
      </c>
      <c r="BY27" s="119">
        <f t="shared" si="50"/>
        <v>321</v>
      </c>
      <c r="BZ27" s="119">
        <f t="shared" si="51"/>
        <v>98.16513761</v>
      </c>
      <c r="CA27" s="120">
        <v>7.0</v>
      </c>
      <c r="CB27" s="120">
        <v>11.0</v>
      </c>
      <c r="CC27" s="119">
        <f t="shared" ref="CC27:CD27" si="310">BW27+CA27</f>
        <v>112</v>
      </c>
      <c r="CD27" s="119">
        <f t="shared" si="310"/>
        <v>227</v>
      </c>
      <c r="CE27" s="119">
        <f t="shared" si="53"/>
        <v>339</v>
      </c>
      <c r="CF27" s="119">
        <f t="shared" si="54"/>
        <v>97.97687861</v>
      </c>
      <c r="CG27" s="120">
        <v>7.0</v>
      </c>
      <c r="CH27" s="120">
        <v>14.0</v>
      </c>
      <c r="CI27" s="119">
        <f t="shared" ref="CI27:CJ27" si="311">CC27+CG27</f>
        <v>119</v>
      </c>
      <c r="CJ27" s="119">
        <f t="shared" si="311"/>
        <v>241</v>
      </c>
      <c r="CK27" s="119">
        <f t="shared" si="71"/>
        <v>360</v>
      </c>
      <c r="CL27" s="119">
        <f t="shared" si="56"/>
        <v>98.34710744</v>
      </c>
      <c r="CM27" s="119">
        <f t="shared" si="57"/>
        <v>96.78714859</v>
      </c>
      <c r="CN27" s="119">
        <f t="shared" si="58"/>
        <v>97.2972973</v>
      </c>
    </row>
    <row r="28" ht="15.75" customHeight="1">
      <c r="A28" s="35">
        <v>23.0</v>
      </c>
      <c r="B28" s="36" t="s">
        <v>45</v>
      </c>
      <c r="C28" s="31">
        <v>9.0</v>
      </c>
      <c r="D28" s="31">
        <v>16.0</v>
      </c>
      <c r="E28" s="31">
        <f t="shared" si="12"/>
        <v>25</v>
      </c>
      <c r="F28" s="31">
        <f t="shared" si="13"/>
        <v>100</v>
      </c>
      <c r="G28" s="31">
        <v>8.0</v>
      </c>
      <c r="H28" s="31">
        <v>21.0</v>
      </c>
      <c r="I28" s="31">
        <f t="shared" si="14"/>
        <v>17</v>
      </c>
      <c r="J28" s="31">
        <f t="shared" si="15"/>
        <v>37</v>
      </c>
      <c r="K28" s="31">
        <f t="shared" si="16"/>
        <v>54</v>
      </c>
      <c r="L28" s="31">
        <f t="shared" si="17"/>
        <v>100</v>
      </c>
      <c r="M28" s="31">
        <v>9.0</v>
      </c>
      <c r="N28" s="31">
        <v>18.0</v>
      </c>
      <c r="O28" s="31">
        <f t="shared" ref="O28:P28" si="312">I28+M28</f>
        <v>26</v>
      </c>
      <c r="P28" s="31">
        <f t="shared" si="312"/>
        <v>55</v>
      </c>
      <c r="Q28" s="31">
        <f t="shared" si="19"/>
        <v>81</v>
      </c>
      <c r="R28" s="31">
        <f t="shared" si="20"/>
        <v>100</v>
      </c>
      <c r="S28" s="31">
        <v>13.0</v>
      </c>
      <c r="T28" s="31">
        <v>16.0</v>
      </c>
      <c r="U28" s="31">
        <f t="shared" ref="U28:V28" si="313">S28+O28</f>
        <v>39</v>
      </c>
      <c r="V28" s="31">
        <f t="shared" si="313"/>
        <v>71</v>
      </c>
      <c r="W28" s="31">
        <f t="shared" si="22"/>
        <v>110</v>
      </c>
      <c r="X28" s="31">
        <f t="shared" si="23"/>
        <v>100</v>
      </c>
      <c r="Y28" s="31">
        <v>7.0</v>
      </c>
      <c r="Z28" s="31">
        <v>16.0</v>
      </c>
      <c r="AA28" s="31">
        <f t="shared" ref="AA28:AB28" si="314">U28+Y28</f>
        <v>46</v>
      </c>
      <c r="AB28" s="31">
        <f t="shared" si="314"/>
        <v>87</v>
      </c>
      <c r="AC28" s="31">
        <f t="shared" si="25"/>
        <v>133</v>
      </c>
      <c r="AD28" s="31">
        <f t="shared" si="26"/>
        <v>100</v>
      </c>
      <c r="AE28" s="31">
        <v>7.0</v>
      </c>
      <c r="AF28" s="31">
        <v>12.0</v>
      </c>
      <c r="AG28" s="31">
        <f t="shared" ref="AG28:AH28" si="315">AA28+AE28</f>
        <v>53</v>
      </c>
      <c r="AH28" s="31">
        <f t="shared" si="315"/>
        <v>99</v>
      </c>
      <c r="AI28" s="31">
        <f t="shared" si="28"/>
        <v>152</v>
      </c>
      <c r="AJ28" s="31">
        <f t="shared" si="29"/>
        <v>98.7012987</v>
      </c>
      <c r="AK28" s="31">
        <v>9.0</v>
      </c>
      <c r="AL28" s="31">
        <v>22.0</v>
      </c>
      <c r="AM28" s="31">
        <f t="shared" ref="AM28:AN28" si="316">AG28 +AK28</f>
        <v>62</v>
      </c>
      <c r="AN28" s="31">
        <f t="shared" si="316"/>
        <v>121</v>
      </c>
      <c r="AO28" s="31">
        <f t="shared" si="31"/>
        <v>183</v>
      </c>
      <c r="AP28" s="31">
        <f t="shared" si="32"/>
        <v>97.86096257</v>
      </c>
      <c r="AQ28" s="117">
        <v>9.0</v>
      </c>
      <c r="AR28" s="117">
        <v>21.0</v>
      </c>
      <c r="AS28" s="31">
        <f t="shared" ref="AS28:AT28" si="317">AM28+AQ28</f>
        <v>71</v>
      </c>
      <c r="AT28" s="31">
        <f t="shared" si="317"/>
        <v>142</v>
      </c>
      <c r="AU28" s="31">
        <f t="shared" si="34"/>
        <v>213</v>
      </c>
      <c r="AV28" s="31">
        <f t="shared" si="35"/>
        <v>97.70642202</v>
      </c>
      <c r="AW28" s="117">
        <v>8.0</v>
      </c>
      <c r="AX28" s="117">
        <v>16.0</v>
      </c>
      <c r="AY28" s="31">
        <f t="shared" ref="AY28:AZ28" si="318">AS28+AW28</f>
        <v>79</v>
      </c>
      <c r="AZ28" s="31">
        <f t="shared" si="318"/>
        <v>158</v>
      </c>
      <c r="BA28" s="31">
        <f t="shared" si="37"/>
        <v>237</v>
      </c>
      <c r="BB28" s="31">
        <f t="shared" si="38"/>
        <v>97.13114754</v>
      </c>
      <c r="BC28" s="117">
        <v>6.0</v>
      </c>
      <c r="BD28" s="117">
        <v>14.0</v>
      </c>
      <c r="BE28" s="31">
        <f t="shared" ref="BE28:BF28" si="319">AY28+BC28</f>
        <v>85</v>
      </c>
      <c r="BF28" s="31">
        <f t="shared" si="319"/>
        <v>172</v>
      </c>
      <c r="BG28" s="31">
        <f t="shared" si="40"/>
        <v>257</v>
      </c>
      <c r="BH28" s="31">
        <f t="shared" si="41"/>
        <v>96.25468165</v>
      </c>
      <c r="BI28" s="118">
        <v>7.0</v>
      </c>
      <c r="BJ28" s="118">
        <v>13.0</v>
      </c>
      <c r="BK28" s="31">
        <f t="shared" ref="BK28:BL28" si="320">BE28+BI28</f>
        <v>92</v>
      </c>
      <c r="BL28" s="31">
        <f t="shared" si="320"/>
        <v>185</v>
      </c>
      <c r="BM28" s="31">
        <f t="shared" si="43"/>
        <v>277</v>
      </c>
      <c r="BN28" s="119">
        <f t="shared" si="44"/>
        <v>95.84775087</v>
      </c>
      <c r="BO28" s="118">
        <v>7.0</v>
      </c>
      <c r="BP28" s="118">
        <v>16.0</v>
      </c>
      <c r="BQ28" s="117">
        <f t="shared" si="45"/>
        <v>99</v>
      </c>
      <c r="BR28" s="31">
        <f t="shared" si="46"/>
        <v>201</v>
      </c>
      <c r="BS28" s="31">
        <f t="shared" si="47"/>
        <v>300</v>
      </c>
      <c r="BT28" s="119">
        <f t="shared" si="48"/>
        <v>95.84664537</v>
      </c>
      <c r="BU28" s="120">
        <v>3.0</v>
      </c>
      <c r="BV28" s="120">
        <v>8.0</v>
      </c>
      <c r="BW28" s="119">
        <f t="shared" ref="BW28:BX28" si="321">BQ28+BU28</f>
        <v>102</v>
      </c>
      <c r="BX28" s="119">
        <f t="shared" si="321"/>
        <v>209</v>
      </c>
      <c r="BY28" s="119">
        <f t="shared" si="50"/>
        <v>311</v>
      </c>
      <c r="BZ28" s="119">
        <f t="shared" si="51"/>
        <v>95.10703364</v>
      </c>
      <c r="CA28" s="120">
        <v>8.0</v>
      </c>
      <c r="CB28" s="120">
        <v>6.0</v>
      </c>
      <c r="CC28" s="119">
        <f t="shared" ref="CC28:CD28" si="322">BW28+CA28</f>
        <v>110</v>
      </c>
      <c r="CD28" s="119">
        <f t="shared" si="322"/>
        <v>215</v>
      </c>
      <c r="CE28" s="119">
        <f t="shared" si="53"/>
        <v>325</v>
      </c>
      <c r="CF28" s="119">
        <f t="shared" si="54"/>
        <v>93.93063584</v>
      </c>
      <c r="CG28" s="120">
        <v>6.0</v>
      </c>
      <c r="CH28" s="120">
        <v>16.0</v>
      </c>
      <c r="CI28" s="119">
        <f t="shared" ref="CI28:CJ28" si="323">CC28+CG28</f>
        <v>116</v>
      </c>
      <c r="CJ28" s="119">
        <f t="shared" si="323"/>
        <v>231</v>
      </c>
      <c r="CK28" s="119">
        <f t="shared" si="71"/>
        <v>347</v>
      </c>
      <c r="CL28" s="119">
        <f t="shared" si="56"/>
        <v>95.8677686</v>
      </c>
      <c r="CM28" s="119">
        <f t="shared" si="57"/>
        <v>92.77108434</v>
      </c>
      <c r="CN28" s="119">
        <f t="shared" si="58"/>
        <v>93.78378378</v>
      </c>
    </row>
    <row r="29" ht="15.75" customHeight="1">
      <c r="A29" s="35">
        <v>24.0</v>
      </c>
      <c r="B29" s="36" t="s">
        <v>46</v>
      </c>
      <c r="C29" s="31">
        <v>9.0</v>
      </c>
      <c r="D29" s="31">
        <v>16.0</v>
      </c>
      <c r="E29" s="31">
        <f t="shared" si="12"/>
        <v>25</v>
      </c>
      <c r="F29" s="31">
        <f t="shared" si="13"/>
        <v>100</v>
      </c>
      <c r="G29" s="31">
        <v>8.0</v>
      </c>
      <c r="H29" s="31">
        <v>21.0</v>
      </c>
      <c r="I29" s="31">
        <f t="shared" si="14"/>
        <v>17</v>
      </c>
      <c r="J29" s="31">
        <f t="shared" si="15"/>
        <v>37</v>
      </c>
      <c r="K29" s="31">
        <f t="shared" si="16"/>
        <v>54</v>
      </c>
      <c r="L29" s="31">
        <f t="shared" si="17"/>
        <v>100</v>
      </c>
      <c r="M29" s="31">
        <v>9.0</v>
      </c>
      <c r="N29" s="31">
        <v>18.0</v>
      </c>
      <c r="O29" s="31">
        <f t="shared" ref="O29:P29" si="324">I29+M29</f>
        <v>26</v>
      </c>
      <c r="P29" s="31">
        <f t="shared" si="324"/>
        <v>55</v>
      </c>
      <c r="Q29" s="31">
        <f t="shared" si="19"/>
        <v>81</v>
      </c>
      <c r="R29" s="31">
        <f t="shared" si="20"/>
        <v>100</v>
      </c>
      <c r="S29" s="31">
        <v>12.0</v>
      </c>
      <c r="T29" s="31">
        <v>16.0</v>
      </c>
      <c r="U29" s="31">
        <f t="shared" ref="U29:V29" si="325">S29+O29</f>
        <v>38</v>
      </c>
      <c r="V29" s="31">
        <f t="shared" si="325"/>
        <v>71</v>
      </c>
      <c r="W29" s="31">
        <f t="shared" si="22"/>
        <v>109</v>
      </c>
      <c r="X29" s="31">
        <f t="shared" si="23"/>
        <v>99.09090909</v>
      </c>
      <c r="Y29" s="31">
        <v>7.0</v>
      </c>
      <c r="Z29" s="31">
        <v>14.0</v>
      </c>
      <c r="AA29" s="31">
        <f t="shared" ref="AA29:AB29" si="326">U29+Y29</f>
        <v>45</v>
      </c>
      <c r="AB29" s="31">
        <f t="shared" si="326"/>
        <v>85</v>
      </c>
      <c r="AC29" s="31">
        <f t="shared" si="25"/>
        <v>130</v>
      </c>
      <c r="AD29" s="31">
        <f t="shared" si="26"/>
        <v>97.7443609</v>
      </c>
      <c r="AE29" s="31">
        <v>7.0</v>
      </c>
      <c r="AF29" s="31">
        <v>13.0</v>
      </c>
      <c r="AG29" s="31">
        <f t="shared" ref="AG29:AH29" si="327">AA29+AE29</f>
        <v>52</v>
      </c>
      <c r="AH29" s="31">
        <f t="shared" si="327"/>
        <v>98</v>
      </c>
      <c r="AI29" s="31">
        <f t="shared" si="28"/>
        <v>150</v>
      </c>
      <c r="AJ29" s="31">
        <f t="shared" si="29"/>
        <v>97.4025974</v>
      </c>
      <c r="AK29" s="31">
        <v>10.0</v>
      </c>
      <c r="AL29" s="31">
        <v>23.0</v>
      </c>
      <c r="AM29" s="31">
        <f t="shared" ref="AM29:AN29" si="328">AG29 +AK29</f>
        <v>62</v>
      </c>
      <c r="AN29" s="31">
        <f t="shared" si="328"/>
        <v>121</v>
      </c>
      <c r="AO29" s="31">
        <f t="shared" si="31"/>
        <v>183</v>
      </c>
      <c r="AP29" s="31">
        <f t="shared" si="32"/>
        <v>97.86096257</v>
      </c>
      <c r="AQ29" s="117">
        <v>8.0</v>
      </c>
      <c r="AR29" s="117">
        <v>20.0</v>
      </c>
      <c r="AS29" s="31">
        <f t="shared" ref="AS29:AT29" si="329">AM29+AQ29</f>
        <v>70</v>
      </c>
      <c r="AT29" s="31">
        <f t="shared" si="329"/>
        <v>141</v>
      </c>
      <c r="AU29" s="31">
        <f t="shared" si="34"/>
        <v>211</v>
      </c>
      <c r="AV29" s="31">
        <f t="shared" si="35"/>
        <v>96.78899083</v>
      </c>
      <c r="AW29" s="117">
        <v>7.0</v>
      </c>
      <c r="AX29" s="117">
        <v>15.0</v>
      </c>
      <c r="AY29" s="31">
        <f t="shared" ref="AY29:AZ29" si="330">AS29+AW29</f>
        <v>77</v>
      </c>
      <c r="AZ29" s="31">
        <f t="shared" si="330"/>
        <v>156</v>
      </c>
      <c r="BA29" s="31">
        <f t="shared" si="37"/>
        <v>233</v>
      </c>
      <c r="BB29" s="31">
        <f t="shared" si="38"/>
        <v>95.49180328</v>
      </c>
      <c r="BC29" s="117">
        <v>7.0</v>
      </c>
      <c r="BD29" s="117">
        <v>15.0</v>
      </c>
      <c r="BE29" s="31">
        <f t="shared" ref="BE29:BF29" si="331">AY29+BC29</f>
        <v>84</v>
      </c>
      <c r="BF29" s="31">
        <f t="shared" si="331"/>
        <v>171</v>
      </c>
      <c r="BG29" s="31">
        <f t="shared" si="40"/>
        <v>255</v>
      </c>
      <c r="BH29" s="31">
        <f t="shared" si="41"/>
        <v>95.50561798</v>
      </c>
      <c r="BI29" s="118">
        <v>7.0</v>
      </c>
      <c r="BJ29" s="118">
        <v>15.0</v>
      </c>
      <c r="BK29" s="31">
        <f t="shared" ref="BK29:BL29" si="332">BE29+BI29</f>
        <v>91</v>
      </c>
      <c r="BL29" s="31">
        <f t="shared" si="332"/>
        <v>186</v>
      </c>
      <c r="BM29" s="31">
        <f t="shared" si="43"/>
        <v>277</v>
      </c>
      <c r="BN29" s="119">
        <f t="shared" si="44"/>
        <v>95.84775087</v>
      </c>
      <c r="BO29" s="118">
        <v>7.0</v>
      </c>
      <c r="BP29" s="118">
        <v>17.0</v>
      </c>
      <c r="BQ29" s="117">
        <f t="shared" si="45"/>
        <v>98</v>
      </c>
      <c r="BR29" s="31">
        <f t="shared" si="46"/>
        <v>203</v>
      </c>
      <c r="BS29" s="31">
        <f t="shared" si="47"/>
        <v>301</v>
      </c>
      <c r="BT29" s="119">
        <f t="shared" si="48"/>
        <v>96.16613419</v>
      </c>
      <c r="BU29" s="120">
        <v>3.0</v>
      </c>
      <c r="BV29" s="120">
        <v>10.0</v>
      </c>
      <c r="BW29" s="119">
        <f t="shared" ref="BW29:BX29" si="333">BQ29+BU29</f>
        <v>101</v>
      </c>
      <c r="BX29" s="119">
        <f t="shared" si="333"/>
        <v>213</v>
      </c>
      <c r="BY29" s="119">
        <f t="shared" si="50"/>
        <v>314</v>
      </c>
      <c r="BZ29" s="119">
        <f t="shared" si="51"/>
        <v>96.02446483</v>
      </c>
      <c r="CA29" s="120">
        <v>8.0</v>
      </c>
      <c r="CB29" s="120">
        <v>11.0</v>
      </c>
      <c r="CC29" s="119">
        <f t="shared" ref="CC29:CD29" si="334">BW29+CA29</f>
        <v>109</v>
      </c>
      <c r="CD29" s="119">
        <f t="shared" si="334"/>
        <v>224</v>
      </c>
      <c r="CE29" s="119">
        <f t="shared" si="53"/>
        <v>333</v>
      </c>
      <c r="CF29" s="119">
        <f t="shared" si="54"/>
        <v>96.24277457</v>
      </c>
      <c r="CG29" s="120">
        <v>7.0</v>
      </c>
      <c r="CH29" s="120">
        <v>14.0</v>
      </c>
      <c r="CI29" s="119">
        <f t="shared" ref="CI29:CJ29" si="335">CC29+CG29</f>
        <v>116</v>
      </c>
      <c r="CJ29" s="119">
        <f t="shared" si="335"/>
        <v>238</v>
      </c>
      <c r="CK29" s="119">
        <f t="shared" si="71"/>
        <v>354</v>
      </c>
      <c r="CL29" s="119">
        <f t="shared" si="56"/>
        <v>95.8677686</v>
      </c>
      <c r="CM29" s="119">
        <f t="shared" si="57"/>
        <v>95.58232932</v>
      </c>
      <c r="CN29" s="119">
        <f t="shared" si="58"/>
        <v>95.67567568</v>
      </c>
    </row>
    <row r="30" ht="15.75" customHeight="1">
      <c r="A30" s="35">
        <v>25.0</v>
      </c>
      <c r="B30" s="36" t="s">
        <v>47</v>
      </c>
      <c r="C30" s="31">
        <v>9.0</v>
      </c>
      <c r="D30" s="31">
        <v>16.0</v>
      </c>
      <c r="E30" s="31">
        <f t="shared" si="12"/>
        <v>25</v>
      </c>
      <c r="F30" s="31">
        <f t="shared" si="13"/>
        <v>100</v>
      </c>
      <c r="G30" s="31">
        <v>8.0</v>
      </c>
      <c r="H30" s="31">
        <v>21.0</v>
      </c>
      <c r="I30" s="31">
        <f t="shared" si="14"/>
        <v>17</v>
      </c>
      <c r="J30" s="31">
        <f t="shared" si="15"/>
        <v>37</v>
      </c>
      <c r="K30" s="31">
        <f t="shared" si="16"/>
        <v>54</v>
      </c>
      <c r="L30" s="31">
        <f t="shared" si="17"/>
        <v>100</v>
      </c>
      <c r="M30" s="31">
        <v>9.0</v>
      </c>
      <c r="N30" s="31">
        <v>18.0</v>
      </c>
      <c r="O30" s="31">
        <f t="shared" ref="O30:P30" si="336">I30+M30</f>
        <v>26</v>
      </c>
      <c r="P30" s="31">
        <f t="shared" si="336"/>
        <v>55</v>
      </c>
      <c r="Q30" s="31">
        <f t="shared" si="19"/>
        <v>81</v>
      </c>
      <c r="R30" s="31">
        <f t="shared" si="20"/>
        <v>100</v>
      </c>
      <c r="S30" s="31">
        <v>13.0</v>
      </c>
      <c r="T30" s="31">
        <v>16.0</v>
      </c>
      <c r="U30" s="31">
        <f t="shared" ref="U30:V30" si="337">S30+O30</f>
        <v>39</v>
      </c>
      <c r="V30" s="31">
        <f t="shared" si="337"/>
        <v>71</v>
      </c>
      <c r="W30" s="31">
        <f t="shared" si="22"/>
        <v>110</v>
      </c>
      <c r="X30" s="31">
        <f t="shared" si="23"/>
        <v>100</v>
      </c>
      <c r="Y30" s="31">
        <v>7.0</v>
      </c>
      <c r="Z30" s="31">
        <v>16.0</v>
      </c>
      <c r="AA30" s="31">
        <f t="shared" ref="AA30:AB30" si="338">U30+Y30</f>
        <v>46</v>
      </c>
      <c r="AB30" s="31">
        <f t="shared" si="338"/>
        <v>87</v>
      </c>
      <c r="AC30" s="31">
        <f t="shared" si="25"/>
        <v>133</v>
      </c>
      <c r="AD30" s="31">
        <f t="shared" si="26"/>
        <v>100</v>
      </c>
      <c r="AE30" s="31">
        <v>7.0</v>
      </c>
      <c r="AF30" s="31">
        <v>13.0</v>
      </c>
      <c r="AG30" s="31">
        <f t="shared" ref="AG30:AH30" si="339">AA30+AE30</f>
        <v>53</v>
      </c>
      <c r="AH30" s="31">
        <f t="shared" si="339"/>
        <v>100</v>
      </c>
      <c r="AI30" s="31">
        <f t="shared" si="28"/>
        <v>153</v>
      </c>
      <c r="AJ30" s="31">
        <f t="shared" si="29"/>
        <v>99.35064935</v>
      </c>
      <c r="AK30" s="31">
        <v>10.0</v>
      </c>
      <c r="AL30" s="31">
        <v>23.0</v>
      </c>
      <c r="AM30" s="31">
        <f t="shared" ref="AM30:AN30" si="340">AG30 +AK30</f>
        <v>63</v>
      </c>
      <c r="AN30" s="31">
        <f t="shared" si="340"/>
        <v>123</v>
      </c>
      <c r="AO30" s="31">
        <f t="shared" si="31"/>
        <v>186</v>
      </c>
      <c r="AP30" s="31">
        <f t="shared" si="32"/>
        <v>99.46524064</v>
      </c>
      <c r="AQ30" s="117">
        <v>9.0</v>
      </c>
      <c r="AR30" s="117">
        <v>22.0</v>
      </c>
      <c r="AS30" s="31">
        <f t="shared" ref="AS30:AT30" si="341">AM30+AQ30</f>
        <v>72</v>
      </c>
      <c r="AT30" s="31">
        <f t="shared" si="341"/>
        <v>145</v>
      </c>
      <c r="AU30" s="31">
        <f t="shared" si="34"/>
        <v>217</v>
      </c>
      <c r="AV30" s="31">
        <f t="shared" si="35"/>
        <v>99.5412844</v>
      </c>
      <c r="AW30" s="117">
        <v>8.0</v>
      </c>
      <c r="AX30" s="117">
        <v>17.0</v>
      </c>
      <c r="AY30" s="31">
        <f t="shared" ref="AY30:AZ30" si="342">AS30+AW30</f>
        <v>80</v>
      </c>
      <c r="AZ30" s="31">
        <f t="shared" si="342"/>
        <v>162</v>
      </c>
      <c r="BA30" s="31">
        <f t="shared" si="37"/>
        <v>242</v>
      </c>
      <c r="BB30" s="31">
        <f t="shared" si="38"/>
        <v>99.18032787</v>
      </c>
      <c r="BC30" s="117">
        <v>8.0</v>
      </c>
      <c r="BD30" s="117">
        <v>15.0</v>
      </c>
      <c r="BE30" s="31">
        <f t="shared" ref="BE30:BF30" si="343">AY30+BC30</f>
        <v>88</v>
      </c>
      <c r="BF30" s="31">
        <f t="shared" si="343"/>
        <v>177</v>
      </c>
      <c r="BG30" s="31">
        <f t="shared" si="40"/>
        <v>265</v>
      </c>
      <c r="BH30" s="31">
        <f t="shared" si="41"/>
        <v>99.25093633</v>
      </c>
      <c r="BI30" s="118">
        <v>7.0</v>
      </c>
      <c r="BJ30" s="118">
        <v>14.0</v>
      </c>
      <c r="BK30" s="31">
        <f t="shared" ref="BK30:BL30" si="344">BE30+BI30</f>
        <v>95</v>
      </c>
      <c r="BL30" s="31">
        <f t="shared" si="344"/>
        <v>191</v>
      </c>
      <c r="BM30" s="31">
        <f t="shared" si="43"/>
        <v>286</v>
      </c>
      <c r="BN30" s="119">
        <f t="shared" si="44"/>
        <v>98.96193772</v>
      </c>
      <c r="BO30" s="118">
        <v>7.0</v>
      </c>
      <c r="BP30" s="118">
        <v>17.0</v>
      </c>
      <c r="BQ30" s="117">
        <f t="shared" si="45"/>
        <v>102</v>
      </c>
      <c r="BR30" s="31">
        <f t="shared" si="46"/>
        <v>208</v>
      </c>
      <c r="BS30" s="31">
        <f t="shared" si="47"/>
        <v>310</v>
      </c>
      <c r="BT30" s="119">
        <f t="shared" si="48"/>
        <v>99.04153355</v>
      </c>
      <c r="BU30" s="120">
        <v>4.0</v>
      </c>
      <c r="BV30" s="120">
        <v>9.0</v>
      </c>
      <c r="BW30" s="119">
        <f t="shared" ref="BW30:BX30" si="345">BQ30+BU30</f>
        <v>106</v>
      </c>
      <c r="BX30" s="119">
        <f t="shared" si="345"/>
        <v>217</v>
      </c>
      <c r="BY30" s="119">
        <f t="shared" si="50"/>
        <v>323</v>
      </c>
      <c r="BZ30" s="119">
        <f t="shared" si="51"/>
        <v>98.77675841</v>
      </c>
      <c r="CA30" s="120">
        <v>8.0</v>
      </c>
      <c r="CB30" s="120">
        <v>7.0</v>
      </c>
      <c r="CC30" s="119">
        <f t="shared" ref="CC30:CD30" si="346">BW30+CA30</f>
        <v>114</v>
      </c>
      <c r="CD30" s="119">
        <f t="shared" si="346"/>
        <v>224</v>
      </c>
      <c r="CE30" s="119">
        <f t="shared" si="53"/>
        <v>338</v>
      </c>
      <c r="CF30" s="119">
        <f t="shared" si="54"/>
        <v>97.68786127</v>
      </c>
      <c r="CG30" s="120">
        <v>6.0</v>
      </c>
      <c r="CH30" s="120">
        <v>17.0</v>
      </c>
      <c r="CI30" s="119">
        <f t="shared" ref="CI30:CJ30" si="347">CC30+CG30</f>
        <v>120</v>
      </c>
      <c r="CJ30" s="119">
        <f t="shared" si="347"/>
        <v>241</v>
      </c>
      <c r="CK30" s="119">
        <f t="shared" si="71"/>
        <v>361</v>
      </c>
      <c r="CL30" s="119">
        <f t="shared" si="56"/>
        <v>99.17355372</v>
      </c>
      <c r="CM30" s="119">
        <f t="shared" si="57"/>
        <v>96.78714859</v>
      </c>
      <c r="CN30" s="119">
        <f t="shared" si="58"/>
        <v>97.56756757</v>
      </c>
    </row>
    <row r="31" ht="15.75" customHeight="1">
      <c r="A31" s="35">
        <v>26.0</v>
      </c>
      <c r="B31" s="36" t="s">
        <v>48</v>
      </c>
      <c r="C31" s="31">
        <v>9.0</v>
      </c>
      <c r="D31" s="31">
        <v>16.0</v>
      </c>
      <c r="E31" s="31">
        <f t="shared" si="12"/>
        <v>25</v>
      </c>
      <c r="F31" s="31">
        <f t="shared" si="13"/>
        <v>100</v>
      </c>
      <c r="G31" s="31">
        <v>8.0</v>
      </c>
      <c r="H31" s="31">
        <v>21.0</v>
      </c>
      <c r="I31" s="31">
        <f t="shared" si="14"/>
        <v>17</v>
      </c>
      <c r="J31" s="31">
        <f t="shared" si="15"/>
        <v>37</v>
      </c>
      <c r="K31" s="31">
        <f t="shared" si="16"/>
        <v>54</v>
      </c>
      <c r="L31" s="31">
        <f t="shared" si="17"/>
        <v>100</v>
      </c>
      <c r="M31" s="31">
        <v>9.0</v>
      </c>
      <c r="N31" s="31">
        <v>18.0</v>
      </c>
      <c r="O31" s="31">
        <f t="shared" ref="O31:P31" si="348">I31+M31</f>
        <v>26</v>
      </c>
      <c r="P31" s="31">
        <f t="shared" si="348"/>
        <v>55</v>
      </c>
      <c r="Q31" s="31">
        <f t="shared" si="19"/>
        <v>81</v>
      </c>
      <c r="R31" s="31">
        <f t="shared" si="20"/>
        <v>100</v>
      </c>
      <c r="S31" s="31">
        <v>13.0</v>
      </c>
      <c r="T31" s="31">
        <v>16.0</v>
      </c>
      <c r="U31" s="31">
        <f t="shared" ref="U31:V31" si="349">S31+O31</f>
        <v>39</v>
      </c>
      <c r="V31" s="31">
        <f t="shared" si="349"/>
        <v>71</v>
      </c>
      <c r="W31" s="31">
        <f t="shared" si="22"/>
        <v>110</v>
      </c>
      <c r="X31" s="31">
        <f t="shared" si="23"/>
        <v>100</v>
      </c>
      <c r="Y31" s="31">
        <v>7.0</v>
      </c>
      <c r="Z31" s="31">
        <v>16.0</v>
      </c>
      <c r="AA31" s="31">
        <f t="shared" ref="AA31:AB31" si="350">U31+Y31</f>
        <v>46</v>
      </c>
      <c r="AB31" s="31">
        <f t="shared" si="350"/>
        <v>87</v>
      </c>
      <c r="AC31" s="31">
        <f t="shared" si="25"/>
        <v>133</v>
      </c>
      <c r="AD31" s="31">
        <f t="shared" si="26"/>
        <v>100</v>
      </c>
      <c r="AE31" s="31">
        <v>7.0</v>
      </c>
      <c r="AF31" s="31">
        <v>14.0</v>
      </c>
      <c r="AG31" s="31">
        <f t="shared" ref="AG31:AH31" si="351">AA31+AE31</f>
        <v>53</v>
      </c>
      <c r="AH31" s="31">
        <f t="shared" si="351"/>
        <v>101</v>
      </c>
      <c r="AI31" s="31">
        <f t="shared" si="28"/>
        <v>154</v>
      </c>
      <c r="AJ31" s="31">
        <f t="shared" si="29"/>
        <v>100</v>
      </c>
      <c r="AK31" s="31">
        <v>9.0</v>
      </c>
      <c r="AL31" s="31">
        <v>21.0</v>
      </c>
      <c r="AM31" s="31">
        <f t="shared" ref="AM31:AN31" si="352">AG31 +AK31</f>
        <v>62</v>
      </c>
      <c r="AN31" s="31">
        <f t="shared" si="352"/>
        <v>122</v>
      </c>
      <c r="AO31" s="31">
        <f t="shared" si="31"/>
        <v>184</v>
      </c>
      <c r="AP31" s="31">
        <f t="shared" si="32"/>
        <v>98.39572193</v>
      </c>
      <c r="AQ31" s="117">
        <v>9.0</v>
      </c>
      <c r="AR31" s="117">
        <v>22.0</v>
      </c>
      <c r="AS31" s="31">
        <f t="shared" ref="AS31:AT31" si="353">AM31+AQ31</f>
        <v>71</v>
      </c>
      <c r="AT31" s="31">
        <f t="shared" si="353"/>
        <v>144</v>
      </c>
      <c r="AU31" s="31">
        <f t="shared" si="34"/>
        <v>215</v>
      </c>
      <c r="AV31" s="31">
        <f t="shared" si="35"/>
        <v>98.62385321</v>
      </c>
      <c r="AW31" s="117">
        <v>8.0</v>
      </c>
      <c r="AX31" s="117">
        <v>18.0</v>
      </c>
      <c r="AY31" s="31">
        <f t="shared" ref="AY31:AZ31" si="354">AS31+AW31</f>
        <v>79</v>
      </c>
      <c r="AZ31" s="31">
        <f t="shared" si="354"/>
        <v>162</v>
      </c>
      <c r="BA31" s="31">
        <f t="shared" si="37"/>
        <v>241</v>
      </c>
      <c r="BB31" s="31">
        <f t="shared" si="38"/>
        <v>98.7704918</v>
      </c>
      <c r="BC31" s="117">
        <v>8.0</v>
      </c>
      <c r="BD31" s="117">
        <v>15.0</v>
      </c>
      <c r="BE31" s="31">
        <f t="shared" ref="BE31:BF31" si="355">AY31+BC31</f>
        <v>87</v>
      </c>
      <c r="BF31" s="31">
        <f t="shared" si="355"/>
        <v>177</v>
      </c>
      <c r="BG31" s="31">
        <f t="shared" si="40"/>
        <v>264</v>
      </c>
      <c r="BH31" s="31">
        <f t="shared" si="41"/>
        <v>98.87640449</v>
      </c>
      <c r="BI31" s="118">
        <v>7.0</v>
      </c>
      <c r="BJ31" s="118">
        <v>15.0</v>
      </c>
      <c r="BK31" s="31">
        <f t="shared" ref="BK31:BL31" si="356">BE31+BI31</f>
        <v>94</v>
      </c>
      <c r="BL31" s="31">
        <f t="shared" si="356"/>
        <v>192</v>
      </c>
      <c r="BM31" s="31">
        <f t="shared" si="43"/>
        <v>286</v>
      </c>
      <c r="BN31" s="119">
        <f t="shared" si="44"/>
        <v>98.96193772</v>
      </c>
      <c r="BO31" s="118">
        <v>7.0</v>
      </c>
      <c r="BP31" s="118">
        <v>17.0</v>
      </c>
      <c r="BQ31" s="117">
        <f t="shared" si="45"/>
        <v>101</v>
      </c>
      <c r="BR31" s="31">
        <f t="shared" si="46"/>
        <v>209</v>
      </c>
      <c r="BS31" s="31">
        <f t="shared" si="47"/>
        <v>310</v>
      </c>
      <c r="BT31" s="119">
        <f t="shared" si="48"/>
        <v>99.04153355</v>
      </c>
      <c r="BU31" s="120">
        <v>4.0</v>
      </c>
      <c r="BV31" s="120">
        <v>10.0</v>
      </c>
      <c r="BW31" s="119">
        <f t="shared" ref="BW31:BX31" si="357">BQ31+BU31</f>
        <v>105</v>
      </c>
      <c r="BX31" s="119">
        <f t="shared" si="357"/>
        <v>219</v>
      </c>
      <c r="BY31" s="119">
        <f t="shared" si="50"/>
        <v>324</v>
      </c>
      <c r="BZ31" s="119">
        <f t="shared" si="51"/>
        <v>99.08256881</v>
      </c>
      <c r="CA31" s="120">
        <v>8.0</v>
      </c>
      <c r="CB31" s="120">
        <v>8.0</v>
      </c>
      <c r="CC31" s="119">
        <f t="shared" ref="CC31:CD31" si="358">BW31+CA31</f>
        <v>113</v>
      </c>
      <c r="CD31" s="119">
        <f t="shared" si="358"/>
        <v>227</v>
      </c>
      <c r="CE31" s="119">
        <f t="shared" si="53"/>
        <v>340</v>
      </c>
      <c r="CF31" s="119">
        <f t="shared" si="54"/>
        <v>98.26589595</v>
      </c>
      <c r="CG31" s="120">
        <v>7.0</v>
      </c>
      <c r="CH31" s="120">
        <v>15.0</v>
      </c>
      <c r="CI31" s="119">
        <f t="shared" ref="CI31:CJ31" si="359">CC31+CG31</f>
        <v>120</v>
      </c>
      <c r="CJ31" s="119">
        <f t="shared" si="359"/>
        <v>242</v>
      </c>
      <c r="CK31" s="119">
        <f t="shared" si="71"/>
        <v>362</v>
      </c>
      <c r="CL31" s="119">
        <f t="shared" si="56"/>
        <v>99.17355372</v>
      </c>
      <c r="CM31" s="119">
        <f t="shared" si="57"/>
        <v>97.18875502</v>
      </c>
      <c r="CN31" s="119">
        <f t="shared" si="58"/>
        <v>97.83783784</v>
      </c>
    </row>
    <row r="32" ht="15.75" customHeight="1">
      <c r="A32" s="35">
        <v>27.0</v>
      </c>
      <c r="B32" s="36" t="s">
        <v>49</v>
      </c>
      <c r="C32" s="31">
        <v>9.0</v>
      </c>
      <c r="D32" s="31">
        <v>16.0</v>
      </c>
      <c r="E32" s="31">
        <f t="shared" si="12"/>
        <v>25</v>
      </c>
      <c r="F32" s="31">
        <f t="shared" si="13"/>
        <v>100</v>
      </c>
      <c r="G32" s="31">
        <v>8.0</v>
      </c>
      <c r="H32" s="31">
        <v>21.0</v>
      </c>
      <c r="I32" s="31">
        <f t="shared" si="14"/>
        <v>17</v>
      </c>
      <c r="J32" s="31">
        <f t="shared" si="15"/>
        <v>37</v>
      </c>
      <c r="K32" s="31">
        <f t="shared" si="16"/>
        <v>54</v>
      </c>
      <c r="L32" s="31">
        <f t="shared" si="17"/>
        <v>100</v>
      </c>
      <c r="M32" s="31">
        <v>9.0</v>
      </c>
      <c r="N32" s="31">
        <v>18.0</v>
      </c>
      <c r="O32" s="31">
        <f t="shared" ref="O32:P32" si="360">I32+M32</f>
        <v>26</v>
      </c>
      <c r="P32" s="31">
        <f t="shared" si="360"/>
        <v>55</v>
      </c>
      <c r="Q32" s="31">
        <f t="shared" si="19"/>
        <v>81</v>
      </c>
      <c r="R32" s="31">
        <f t="shared" si="20"/>
        <v>100</v>
      </c>
      <c r="S32" s="31">
        <v>13.0</v>
      </c>
      <c r="T32" s="31">
        <v>16.0</v>
      </c>
      <c r="U32" s="31">
        <f t="shared" ref="U32:V32" si="361">S32+O32</f>
        <v>39</v>
      </c>
      <c r="V32" s="31">
        <f t="shared" si="361"/>
        <v>71</v>
      </c>
      <c r="W32" s="31">
        <f t="shared" si="22"/>
        <v>110</v>
      </c>
      <c r="X32" s="31">
        <f t="shared" si="23"/>
        <v>100</v>
      </c>
      <c r="Y32" s="31">
        <v>5.0</v>
      </c>
      <c r="Z32" s="31">
        <v>12.0</v>
      </c>
      <c r="AA32" s="31">
        <f t="shared" ref="AA32:AB32" si="362">U32+Y32</f>
        <v>44</v>
      </c>
      <c r="AB32" s="31">
        <f t="shared" si="362"/>
        <v>83</v>
      </c>
      <c r="AC32" s="31">
        <f t="shared" si="25"/>
        <v>127</v>
      </c>
      <c r="AD32" s="31">
        <f t="shared" si="26"/>
        <v>95.4887218</v>
      </c>
      <c r="AE32" s="31">
        <v>7.0</v>
      </c>
      <c r="AF32" s="31">
        <v>13.0</v>
      </c>
      <c r="AG32" s="31">
        <f t="shared" ref="AG32:AH32" si="363">AA32+AE32</f>
        <v>51</v>
      </c>
      <c r="AH32" s="31">
        <f t="shared" si="363"/>
        <v>96</v>
      </c>
      <c r="AI32" s="31">
        <f t="shared" si="28"/>
        <v>147</v>
      </c>
      <c r="AJ32" s="31">
        <f t="shared" si="29"/>
        <v>95.45454545</v>
      </c>
      <c r="AK32" s="31">
        <v>9.0</v>
      </c>
      <c r="AL32" s="31">
        <v>22.0</v>
      </c>
      <c r="AM32" s="31">
        <f t="shared" ref="AM32:AN32" si="364">AG32 +AK32</f>
        <v>60</v>
      </c>
      <c r="AN32" s="31">
        <f t="shared" si="364"/>
        <v>118</v>
      </c>
      <c r="AO32" s="31">
        <f t="shared" si="31"/>
        <v>178</v>
      </c>
      <c r="AP32" s="31">
        <f t="shared" si="32"/>
        <v>95.18716578</v>
      </c>
      <c r="AQ32" s="117">
        <v>9.0</v>
      </c>
      <c r="AR32" s="117">
        <v>22.0</v>
      </c>
      <c r="AS32" s="31">
        <f t="shared" ref="AS32:AT32" si="365">AM32+AQ32</f>
        <v>69</v>
      </c>
      <c r="AT32" s="31">
        <f t="shared" si="365"/>
        <v>140</v>
      </c>
      <c r="AU32" s="31">
        <f t="shared" si="34"/>
        <v>209</v>
      </c>
      <c r="AV32" s="31">
        <f t="shared" si="35"/>
        <v>95.87155963</v>
      </c>
      <c r="AW32" s="117">
        <v>8.0</v>
      </c>
      <c r="AX32" s="117">
        <v>17.0</v>
      </c>
      <c r="AY32" s="31">
        <f t="shared" ref="AY32:AZ32" si="366">AS32+AW32</f>
        <v>77</v>
      </c>
      <c r="AZ32" s="31">
        <f t="shared" si="366"/>
        <v>157</v>
      </c>
      <c r="BA32" s="31">
        <f t="shared" si="37"/>
        <v>234</v>
      </c>
      <c r="BB32" s="31">
        <f t="shared" si="38"/>
        <v>95.90163934</v>
      </c>
      <c r="BC32" s="117">
        <v>7.0</v>
      </c>
      <c r="BD32" s="117">
        <v>14.0</v>
      </c>
      <c r="BE32" s="31">
        <f t="shared" ref="BE32:BF32" si="367">AY32+BC32</f>
        <v>84</v>
      </c>
      <c r="BF32" s="31">
        <f t="shared" si="367"/>
        <v>171</v>
      </c>
      <c r="BG32" s="31">
        <f t="shared" si="40"/>
        <v>255</v>
      </c>
      <c r="BH32" s="31">
        <f t="shared" si="41"/>
        <v>95.50561798</v>
      </c>
      <c r="BI32" s="118">
        <v>7.0</v>
      </c>
      <c r="BJ32" s="118">
        <v>15.0</v>
      </c>
      <c r="BK32" s="31">
        <f t="shared" ref="BK32:BL32" si="368">BE32+BI32</f>
        <v>91</v>
      </c>
      <c r="BL32" s="31">
        <f t="shared" si="368"/>
        <v>186</v>
      </c>
      <c r="BM32" s="31">
        <f t="shared" si="43"/>
        <v>277</v>
      </c>
      <c r="BN32" s="119">
        <f t="shared" si="44"/>
        <v>95.84775087</v>
      </c>
      <c r="BO32" s="118">
        <v>6.0</v>
      </c>
      <c r="BP32" s="118">
        <v>15.0</v>
      </c>
      <c r="BQ32" s="117">
        <f t="shared" si="45"/>
        <v>97</v>
      </c>
      <c r="BR32" s="31">
        <f t="shared" si="46"/>
        <v>201</v>
      </c>
      <c r="BS32" s="31">
        <f t="shared" si="47"/>
        <v>298</v>
      </c>
      <c r="BT32" s="119">
        <f t="shared" si="48"/>
        <v>95.20766773</v>
      </c>
      <c r="BU32" s="120">
        <v>4.0</v>
      </c>
      <c r="BV32" s="120">
        <v>9.0</v>
      </c>
      <c r="BW32" s="119">
        <f t="shared" ref="BW32:BX32" si="369">BQ32+BU32</f>
        <v>101</v>
      </c>
      <c r="BX32" s="119">
        <f t="shared" si="369"/>
        <v>210</v>
      </c>
      <c r="BY32" s="119">
        <f t="shared" si="50"/>
        <v>311</v>
      </c>
      <c r="BZ32" s="119">
        <f t="shared" si="51"/>
        <v>95.10703364</v>
      </c>
      <c r="CA32" s="120">
        <v>8.0</v>
      </c>
      <c r="CB32" s="120">
        <v>11.0</v>
      </c>
      <c r="CC32" s="119">
        <f t="shared" ref="CC32:CD32" si="370">BW32+CA32</f>
        <v>109</v>
      </c>
      <c r="CD32" s="119">
        <f t="shared" si="370"/>
        <v>221</v>
      </c>
      <c r="CE32" s="119">
        <f t="shared" si="53"/>
        <v>330</v>
      </c>
      <c r="CF32" s="119">
        <f t="shared" si="54"/>
        <v>95.37572254</v>
      </c>
      <c r="CG32" s="120">
        <v>7.0</v>
      </c>
      <c r="CH32" s="120">
        <v>17.0</v>
      </c>
      <c r="CI32" s="119">
        <f t="shared" ref="CI32:CJ32" si="371">CC32+CG32</f>
        <v>116</v>
      </c>
      <c r="CJ32" s="119">
        <f t="shared" si="371"/>
        <v>238</v>
      </c>
      <c r="CK32" s="119">
        <f t="shared" si="71"/>
        <v>354</v>
      </c>
      <c r="CL32" s="119">
        <f t="shared" si="56"/>
        <v>95.8677686</v>
      </c>
      <c r="CM32" s="119">
        <f t="shared" si="57"/>
        <v>95.58232932</v>
      </c>
      <c r="CN32" s="119">
        <f t="shared" si="58"/>
        <v>95.67567568</v>
      </c>
    </row>
    <row r="33" ht="15.75" customHeight="1">
      <c r="A33" s="35">
        <v>28.0</v>
      </c>
      <c r="B33" s="36" t="s">
        <v>50</v>
      </c>
      <c r="C33" s="31">
        <v>5.0</v>
      </c>
      <c r="D33" s="31">
        <v>9.0</v>
      </c>
      <c r="E33" s="31">
        <f t="shared" si="12"/>
        <v>14</v>
      </c>
      <c r="F33" s="31">
        <f t="shared" si="13"/>
        <v>56</v>
      </c>
      <c r="G33" s="31">
        <v>8.0</v>
      </c>
      <c r="H33" s="31">
        <v>21.0</v>
      </c>
      <c r="I33" s="31">
        <f t="shared" si="14"/>
        <v>13</v>
      </c>
      <c r="J33" s="31">
        <f t="shared" si="15"/>
        <v>30</v>
      </c>
      <c r="K33" s="31">
        <f t="shared" si="16"/>
        <v>43</v>
      </c>
      <c r="L33" s="31">
        <f t="shared" si="17"/>
        <v>79.62962963</v>
      </c>
      <c r="M33" s="31">
        <v>9.0</v>
      </c>
      <c r="N33" s="31">
        <v>18.0</v>
      </c>
      <c r="O33" s="31">
        <f t="shared" ref="O33:P33" si="372">I33+M33</f>
        <v>22</v>
      </c>
      <c r="P33" s="31">
        <f t="shared" si="372"/>
        <v>48</v>
      </c>
      <c r="Q33" s="31">
        <f t="shared" si="19"/>
        <v>70</v>
      </c>
      <c r="R33" s="31">
        <f t="shared" si="20"/>
        <v>86.41975309</v>
      </c>
      <c r="S33" s="31">
        <v>11.0</v>
      </c>
      <c r="T33" s="31">
        <v>13.0</v>
      </c>
      <c r="U33" s="31">
        <f t="shared" ref="U33:V33" si="373">S33+O33</f>
        <v>33</v>
      </c>
      <c r="V33" s="31">
        <f t="shared" si="373"/>
        <v>61</v>
      </c>
      <c r="W33" s="31">
        <f t="shared" si="22"/>
        <v>94</v>
      </c>
      <c r="X33" s="31">
        <f t="shared" si="23"/>
        <v>85.45454545</v>
      </c>
      <c r="Y33" s="31">
        <v>7.0</v>
      </c>
      <c r="Z33" s="31">
        <v>16.0</v>
      </c>
      <c r="AA33" s="31">
        <f t="shared" ref="AA33:AB33" si="374">U33+Y33</f>
        <v>40</v>
      </c>
      <c r="AB33" s="31">
        <f t="shared" si="374"/>
        <v>77</v>
      </c>
      <c r="AC33" s="31">
        <f t="shared" si="25"/>
        <v>117</v>
      </c>
      <c r="AD33" s="31">
        <f t="shared" si="26"/>
        <v>87.96992481</v>
      </c>
      <c r="AE33" s="31">
        <v>7.0</v>
      </c>
      <c r="AF33" s="31">
        <v>13.0</v>
      </c>
      <c r="AG33" s="31">
        <f t="shared" ref="AG33:AH33" si="375">AA33+AE33</f>
        <v>47</v>
      </c>
      <c r="AH33" s="31">
        <f t="shared" si="375"/>
        <v>90</v>
      </c>
      <c r="AI33" s="31">
        <f t="shared" si="28"/>
        <v>137</v>
      </c>
      <c r="AJ33" s="31">
        <f t="shared" si="29"/>
        <v>88.96103896</v>
      </c>
      <c r="AK33" s="31">
        <v>8.0</v>
      </c>
      <c r="AL33" s="31">
        <v>20.0</v>
      </c>
      <c r="AM33" s="31">
        <f t="shared" ref="AM33:AN33" si="376">AG33 +AK33</f>
        <v>55</v>
      </c>
      <c r="AN33" s="31">
        <f t="shared" si="376"/>
        <v>110</v>
      </c>
      <c r="AO33" s="31">
        <f t="shared" si="31"/>
        <v>165</v>
      </c>
      <c r="AP33" s="31">
        <f t="shared" si="32"/>
        <v>88.23529412</v>
      </c>
      <c r="AQ33" s="117">
        <v>9.0</v>
      </c>
      <c r="AR33" s="117">
        <v>22.0</v>
      </c>
      <c r="AS33" s="31">
        <f t="shared" ref="AS33:AT33" si="377">AM33+AQ33</f>
        <v>64</v>
      </c>
      <c r="AT33" s="31">
        <f t="shared" si="377"/>
        <v>132</v>
      </c>
      <c r="AU33" s="31">
        <f t="shared" si="34"/>
        <v>196</v>
      </c>
      <c r="AV33" s="31">
        <f t="shared" si="35"/>
        <v>89.90825688</v>
      </c>
      <c r="AW33" s="117">
        <v>7.0</v>
      </c>
      <c r="AX33" s="117">
        <v>17.0</v>
      </c>
      <c r="AY33" s="31">
        <f t="shared" ref="AY33:AZ33" si="378">AS33+AW33</f>
        <v>71</v>
      </c>
      <c r="AZ33" s="31">
        <f t="shared" si="378"/>
        <v>149</v>
      </c>
      <c r="BA33" s="31">
        <f t="shared" si="37"/>
        <v>220</v>
      </c>
      <c r="BB33" s="31">
        <f t="shared" si="38"/>
        <v>90.16393443</v>
      </c>
      <c r="BC33" s="117">
        <v>8.0</v>
      </c>
      <c r="BD33" s="117">
        <v>15.0</v>
      </c>
      <c r="BE33" s="31">
        <f t="shared" ref="BE33:BF33" si="379">AY33+BC33</f>
        <v>79</v>
      </c>
      <c r="BF33" s="31">
        <f t="shared" si="379"/>
        <v>164</v>
      </c>
      <c r="BG33" s="31">
        <f t="shared" si="40"/>
        <v>243</v>
      </c>
      <c r="BH33" s="31">
        <f t="shared" si="41"/>
        <v>91.01123596</v>
      </c>
      <c r="BI33" s="118">
        <v>7.0</v>
      </c>
      <c r="BJ33" s="118">
        <v>15.0</v>
      </c>
      <c r="BK33" s="31">
        <f t="shared" ref="BK33:BL33" si="380">BE33+BI33</f>
        <v>86</v>
      </c>
      <c r="BL33" s="31">
        <f t="shared" si="380"/>
        <v>179</v>
      </c>
      <c r="BM33" s="31">
        <f t="shared" si="43"/>
        <v>265</v>
      </c>
      <c r="BN33" s="119">
        <f t="shared" si="44"/>
        <v>91.69550173</v>
      </c>
      <c r="BO33" s="118">
        <v>7.0</v>
      </c>
      <c r="BP33" s="118">
        <v>15.0</v>
      </c>
      <c r="BQ33" s="117">
        <f t="shared" si="45"/>
        <v>93</v>
      </c>
      <c r="BR33" s="31">
        <f t="shared" si="46"/>
        <v>194</v>
      </c>
      <c r="BS33" s="31">
        <f t="shared" si="47"/>
        <v>287</v>
      </c>
      <c r="BT33" s="119">
        <f t="shared" si="48"/>
        <v>91.69329073</v>
      </c>
      <c r="BU33" s="120">
        <v>4.0</v>
      </c>
      <c r="BV33" s="120">
        <v>10.0</v>
      </c>
      <c r="BW33" s="119">
        <f t="shared" ref="BW33:BX33" si="381">BQ33+BU33</f>
        <v>97</v>
      </c>
      <c r="BX33" s="119">
        <f t="shared" si="381"/>
        <v>204</v>
      </c>
      <c r="BY33" s="119">
        <f t="shared" si="50"/>
        <v>301</v>
      </c>
      <c r="BZ33" s="119">
        <f t="shared" si="51"/>
        <v>92.04892966</v>
      </c>
      <c r="CA33" s="120">
        <v>6.0</v>
      </c>
      <c r="CB33" s="120">
        <v>10.0</v>
      </c>
      <c r="CC33" s="119">
        <f t="shared" ref="CC33:CD33" si="382">BW33+CA33</f>
        <v>103</v>
      </c>
      <c r="CD33" s="119">
        <f t="shared" si="382"/>
        <v>214</v>
      </c>
      <c r="CE33" s="119">
        <f t="shared" si="53"/>
        <v>317</v>
      </c>
      <c r="CF33" s="119">
        <f t="shared" si="54"/>
        <v>91.61849711</v>
      </c>
      <c r="CG33" s="120">
        <v>7.0</v>
      </c>
      <c r="CH33" s="120">
        <v>17.0</v>
      </c>
      <c r="CI33" s="119">
        <f t="shared" ref="CI33:CJ33" si="383">CC33+CG33</f>
        <v>110</v>
      </c>
      <c r="CJ33" s="119">
        <f t="shared" si="383"/>
        <v>231</v>
      </c>
      <c r="CK33" s="119">
        <f t="shared" si="71"/>
        <v>341</v>
      </c>
      <c r="CL33" s="119">
        <f t="shared" si="56"/>
        <v>90.90909091</v>
      </c>
      <c r="CM33" s="119">
        <f t="shared" si="57"/>
        <v>92.77108434</v>
      </c>
      <c r="CN33" s="119">
        <f t="shared" si="58"/>
        <v>92.16216216</v>
      </c>
    </row>
    <row r="34" ht="15.75" customHeight="1">
      <c r="A34" s="35">
        <v>29.0</v>
      </c>
      <c r="B34" s="36" t="s">
        <v>51</v>
      </c>
      <c r="C34" s="31">
        <v>8.0</v>
      </c>
      <c r="D34" s="31">
        <v>14.0</v>
      </c>
      <c r="E34" s="31">
        <f t="shared" si="12"/>
        <v>22</v>
      </c>
      <c r="F34" s="31">
        <f t="shared" si="13"/>
        <v>88</v>
      </c>
      <c r="G34" s="31">
        <v>8.0</v>
      </c>
      <c r="H34" s="31">
        <v>21.0</v>
      </c>
      <c r="I34" s="31">
        <f t="shared" si="14"/>
        <v>16</v>
      </c>
      <c r="J34" s="31">
        <f t="shared" si="15"/>
        <v>35</v>
      </c>
      <c r="K34" s="31">
        <f t="shared" si="16"/>
        <v>51</v>
      </c>
      <c r="L34" s="31">
        <f t="shared" si="17"/>
        <v>94.44444444</v>
      </c>
      <c r="M34" s="31">
        <v>9.0</v>
      </c>
      <c r="N34" s="31">
        <v>18.0</v>
      </c>
      <c r="O34" s="31">
        <f t="shared" ref="O34:P34" si="384">I34+M34</f>
        <v>25</v>
      </c>
      <c r="P34" s="31">
        <f t="shared" si="384"/>
        <v>53</v>
      </c>
      <c r="Q34" s="31">
        <f t="shared" si="19"/>
        <v>78</v>
      </c>
      <c r="R34" s="31">
        <f t="shared" si="20"/>
        <v>96.2962963</v>
      </c>
      <c r="S34" s="31">
        <v>13.0</v>
      </c>
      <c r="T34" s="31">
        <v>16.0</v>
      </c>
      <c r="U34" s="31">
        <f t="shared" ref="U34:V34" si="385">S34+O34</f>
        <v>38</v>
      </c>
      <c r="V34" s="31">
        <f t="shared" si="385"/>
        <v>69</v>
      </c>
      <c r="W34" s="31">
        <f t="shared" si="22"/>
        <v>107</v>
      </c>
      <c r="X34" s="31">
        <f t="shared" si="23"/>
        <v>97.27272727</v>
      </c>
      <c r="Y34" s="31">
        <v>6.0</v>
      </c>
      <c r="Z34" s="31">
        <v>12.0</v>
      </c>
      <c r="AA34" s="31">
        <f t="shared" ref="AA34:AB34" si="386">U34+Y34</f>
        <v>44</v>
      </c>
      <c r="AB34" s="31">
        <f t="shared" si="386"/>
        <v>81</v>
      </c>
      <c r="AC34" s="31">
        <f t="shared" si="25"/>
        <v>125</v>
      </c>
      <c r="AD34" s="31">
        <f t="shared" si="26"/>
        <v>93.98496241</v>
      </c>
      <c r="AE34" s="31">
        <v>7.0</v>
      </c>
      <c r="AF34" s="31">
        <v>13.0</v>
      </c>
      <c r="AG34" s="31">
        <f t="shared" ref="AG34:AH34" si="387">AA34+AE34</f>
        <v>51</v>
      </c>
      <c r="AH34" s="31">
        <f t="shared" si="387"/>
        <v>94</v>
      </c>
      <c r="AI34" s="31">
        <f t="shared" si="28"/>
        <v>145</v>
      </c>
      <c r="AJ34" s="31">
        <f t="shared" si="29"/>
        <v>94.15584416</v>
      </c>
      <c r="AK34" s="31">
        <v>9.0</v>
      </c>
      <c r="AL34" s="31">
        <v>20.0</v>
      </c>
      <c r="AM34" s="31">
        <f t="shared" ref="AM34:AN34" si="388">AG34 +AK34</f>
        <v>60</v>
      </c>
      <c r="AN34" s="31">
        <f t="shared" si="388"/>
        <v>114</v>
      </c>
      <c r="AO34" s="31">
        <f t="shared" si="31"/>
        <v>174</v>
      </c>
      <c r="AP34" s="31">
        <f t="shared" si="32"/>
        <v>93.04812834</v>
      </c>
      <c r="AQ34" s="117">
        <v>8.0</v>
      </c>
      <c r="AR34" s="117">
        <v>22.0</v>
      </c>
      <c r="AS34" s="31">
        <f t="shared" ref="AS34:AT34" si="389">AM34+AQ34</f>
        <v>68</v>
      </c>
      <c r="AT34" s="31">
        <f t="shared" si="389"/>
        <v>136</v>
      </c>
      <c r="AU34" s="31">
        <f t="shared" si="34"/>
        <v>204</v>
      </c>
      <c r="AV34" s="31">
        <f t="shared" si="35"/>
        <v>93.57798165</v>
      </c>
      <c r="AW34" s="117">
        <v>7.0</v>
      </c>
      <c r="AX34" s="117">
        <v>17.0</v>
      </c>
      <c r="AY34" s="31">
        <f t="shared" ref="AY34:AZ34" si="390">AS34+AW34</f>
        <v>75</v>
      </c>
      <c r="AZ34" s="31">
        <f t="shared" si="390"/>
        <v>153</v>
      </c>
      <c r="BA34" s="31">
        <f t="shared" si="37"/>
        <v>228</v>
      </c>
      <c r="BB34" s="31">
        <f t="shared" si="38"/>
        <v>93.44262295</v>
      </c>
      <c r="BC34" s="117">
        <v>7.0</v>
      </c>
      <c r="BD34" s="117">
        <v>14.0</v>
      </c>
      <c r="BE34" s="31">
        <f t="shared" ref="BE34:BF34" si="391">AY34+BC34</f>
        <v>82</v>
      </c>
      <c r="BF34" s="31">
        <f t="shared" si="391"/>
        <v>167</v>
      </c>
      <c r="BG34" s="31">
        <f t="shared" si="40"/>
        <v>249</v>
      </c>
      <c r="BH34" s="31">
        <f t="shared" si="41"/>
        <v>93.25842697</v>
      </c>
      <c r="BI34" s="118">
        <v>5.0</v>
      </c>
      <c r="BJ34" s="118">
        <v>14.0</v>
      </c>
      <c r="BK34" s="31">
        <f t="shared" ref="BK34:BL34" si="392">BE34+BI34</f>
        <v>87</v>
      </c>
      <c r="BL34" s="31">
        <f t="shared" si="392"/>
        <v>181</v>
      </c>
      <c r="BM34" s="31">
        <f t="shared" si="43"/>
        <v>268</v>
      </c>
      <c r="BN34" s="119">
        <f t="shared" si="44"/>
        <v>92.73356401</v>
      </c>
      <c r="BO34" s="118">
        <v>6.0</v>
      </c>
      <c r="BP34" s="118">
        <v>17.0</v>
      </c>
      <c r="BQ34" s="117">
        <f t="shared" si="45"/>
        <v>93</v>
      </c>
      <c r="BR34" s="31">
        <f t="shared" si="46"/>
        <v>198</v>
      </c>
      <c r="BS34" s="31">
        <f t="shared" si="47"/>
        <v>291</v>
      </c>
      <c r="BT34" s="119">
        <f t="shared" si="48"/>
        <v>92.97124601</v>
      </c>
      <c r="BU34" s="120">
        <v>4.0</v>
      </c>
      <c r="BV34" s="120">
        <v>9.0</v>
      </c>
      <c r="BW34" s="119">
        <f t="shared" ref="BW34:BX34" si="393">BQ34+BU34</f>
        <v>97</v>
      </c>
      <c r="BX34" s="119">
        <f t="shared" si="393"/>
        <v>207</v>
      </c>
      <c r="BY34" s="119">
        <f t="shared" si="50"/>
        <v>304</v>
      </c>
      <c r="BZ34" s="119">
        <f t="shared" si="51"/>
        <v>92.96636086</v>
      </c>
      <c r="CA34" s="120">
        <v>8.0</v>
      </c>
      <c r="CB34" s="120">
        <v>6.0</v>
      </c>
      <c r="CC34" s="119">
        <f t="shared" ref="CC34:CD34" si="394">BW34+CA34</f>
        <v>105</v>
      </c>
      <c r="CD34" s="119">
        <f t="shared" si="394"/>
        <v>213</v>
      </c>
      <c r="CE34" s="119">
        <f t="shared" si="53"/>
        <v>318</v>
      </c>
      <c r="CF34" s="119">
        <f t="shared" si="54"/>
        <v>91.90751445</v>
      </c>
      <c r="CG34" s="120">
        <v>6.0</v>
      </c>
      <c r="CH34" s="120">
        <v>17.0</v>
      </c>
      <c r="CI34" s="119">
        <f t="shared" ref="CI34:CJ34" si="395">CC34+CG34</f>
        <v>111</v>
      </c>
      <c r="CJ34" s="119">
        <f t="shared" si="395"/>
        <v>230</v>
      </c>
      <c r="CK34" s="119">
        <f t="shared" si="71"/>
        <v>341</v>
      </c>
      <c r="CL34" s="119">
        <f t="shared" si="56"/>
        <v>91.73553719</v>
      </c>
      <c r="CM34" s="119">
        <f t="shared" si="57"/>
        <v>92.36947791</v>
      </c>
      <c r="CN34" s="119">
        <f t="shared" si="58"/>
        <v>92.16216216</v>
      </c>
    </row>
    <row r="35" ht="15.75" customHeight="1">
      <c r="A35" s="35">
        <v>30.0</v>
      </c>
      <c r="B35" s="36" t="s">
        <v>52</v>
      </c>
      <c r="C35" s="31">
        <v>9.0</v>
      </c>
      <c r="D35" s="31">
        <v>14.0</v>
      </c>
      <c r="E35" s="31">
        <f t="shared" si="12"/>
        <v>23</v>
      </c>
      <c r="F35" s="31">
        <f t="shared" si="13"/>
        <v>92</v>
      </c>
      <c r="G35" s="31">
        <v>8.0</v>
      </c>
      <c r="H35" s="31">
        <v>21.0</v>
      </c>
      <c r="I35" s="31">
        <f t="shared" si="14"/>
        <v>17</v>
      </c>
      <c r="J35" s="31">
        <f t="shared" si="15"/>
        <v>35</v>
      </c>
      <c r="K35" s="31">
        <f t="shared" si="16"/>
        <v>52</v>
      </c>
      <c r="L35" s="31">
        <f t="shared" si="17"/>
        <v>96.2962963</v>
      </c>
      <c r="M35" s="31">
        <v>8.0</v>
      </c>
      <c r="N35" s="31">
        <v>17.0</v>
      </c>
      <c r="O35" s="31">
        <f t="shared" ref="O35:P35" si="396">I35+M35</f>
        <v>25</v>
      </c>
      <c r="P35" s="31">
        <f t="shared" si="396"/>
        <v>52</v>
      </c>
      <c r="Q35" s="31">
        <f t="shared" si="19"/>
        <v>77</v>
      </c>
      <c r="R35" s="31">
        <f t="shared" si="20"/>
        <v>95.0617284</v>
      </c>
      <c r="S35" s="31">
        <v>12.0</v>
      </c>
      <c r="T35" s="31">
        <v>13.0</v>
      </c>
      <c r="U35" s="31">
        <f t="shared" ref="U35:V35" si="397">S35+O35</f>
        <v>37</v>
      </c>
      <c r="V35" s="31">
        <f t="shared" si="397"/>
        <v>65</v>
      </c>
      <c r="W35" s="31">
        <f t="shared" si="22"/>
        <v>102</v>
      </c>
      <c r="X35" s="31">
        <f t="shared" si="23"/>
        <v>92.72727273</v>
      </c>
      <c r="Y35" s="31">
        <v>6.0</v>
      </c>
      <c r="Z35" s="31">
        <v>14.0</v>
      </c>
      <c r="AA35" s="31">
        <f t="shared" ref="AA35:AB35" si="398">U35+Y35</f>
        <v>43</v>
      </c>
      <c r="AB35" s="31">
        <f t="shared" si="398"/>
        <v>79</v>
      </c>
      <c r="AC35" s="31">
        <f t="shared" si="25"/>
        <v>122</v>
      </c>
      <c r="AD35" s="31">
        <f t="shared" si="26"/>
        <v>91.72932331</v>
      </c>
      <c r="AE35" s="31">
        <v>6.0</v>
      </c>
      <c r="AF35" s="31">
        <v>10.0</v>
      </c>
      <c r="AG35" s="31">
        <f t="shared" ref="AG35:AH35" si="399">AA35+AE35</f>
        <v>49</v>
      </c>
      <c r="AH35" s="31">
        <f t="shared" si="399"/>
        <v>89</v>
      </c>
      <c r="AI35" s="31">
        <f t="shared" si="28"/>
        <v>138</v>
      </c>
      <c r="AJ35" s="31">
        <f t="shared" si="29"/>
        <v>89.61038961</v>
      </c>
      <c r="AK35" s="31">
        <v>9.0</v>
      </c>
      <c r="AL35" s="31">
        <v>20.0</v>
      </c>
      <c r="AM35" s="31">
        <f t="shared" ref="AM35:AN35" si="400">AG35 +AK35</f>
        <v>58</v>
      </c>
      <c r="AN35" s="31">
        <f t="shared" si="400"/>
        <v>109</v>
      </c>
      <c r="AO35" s="31">
        <f t="shared" si="31"/>
        <v>167</v>
      </c>
      <c r="AP35" s="31">
        <f t="shared" si="32"/>
        <v>89.30481283</v>
      </c>
      <c r="AQ35" s="117">
        <v>9.0</v>
      </c>
      <c r="AR35" s="117">
        <v>21.0</v>
      </c>
      <c r="AS35" s="31">
        <f t="shared" ref="AS35:AT35" si="401">AM35+AQ35</f>
        <v>67</v>
      </c>
      <c r="AT35" s="31">
        <f t="shared" si="401"/>
        <v>130</v>
      </c>
      <c r="AU35" s="31">
        <f t="shared" si="34"/>
        <v>197</v>
      </c>
      <c r="AV35" s="31">
        <f t="shared" si="35"/>
        <v>90.36697248</v>
      </c>
      <c r="AW35" s="117">
        <v>8.0</v>
      </c>
      <c r="AX35" s="117">
        <v>16.0</v>
      </c>
      <c r="AY35" s="31">
        <f t="shared" ref="AY35:AZ35" si="402">AS35+AW35</f>
        <v>75</v>
      </c>
      <c r="AZ35" s="31">
        <f t="shared" si="402"/>
        <v>146</v>
      </c>
      <c r="BA35" s="31">
        <f t="shared" si="37"/>
        <v>221</v>
      </c>
      <c r="BB35" s="31">
        <f t="shared" si="38"/>
        <v>90.57377049</v>
      </c>
      <c r="BC35" s="117">
        <v>7.0</v>
      </c>
      <c r="BD35" s="117">
        <v>14.0</v>
      </c>
      <c r="BE35" s="31">
        <f t="shared" ref="BE35:BF35" si="403">AY35+BC35</f>
        <v>82</v>
      </c>
      <c r="BF35" s="31">
        <f t="shared" si="403"/>
        <v>160</v>
      </c>
      <c r="BG35" s="31">
        <f t="shared" si="40"/>
        <v>242</v>
      </c>
      <c r="BH35" s="31">
        <f t="shared" si="41"/>
        <v>90.63670412</v>
      </c>
      <c r="BI35" s="118">
        <v>7.0</v>
      </c>
      <c r="BJ35" s="118">
        <v>15.0</v>
      </c>
      <c r="BK35" s="31">
        <f t="shared" ref="BK35:BL35" si="404">BE35+BI35</f>
        <v>89</v>
      </c>
      <c r="BL35" s="31">
        <f t="shared" si="404"/>
        <v>175</v>
      </c>
      <c r="BM35" s="31">
        <f t="shared" si="43"/>
        <v>264</v>
      </c>
      <c r="BN35" s="119">
        <f t="shared" si="44"/>
        <v>91.34948097</v>
      </c>
      <c r="BO35" s="118">
        <v>7.0</v>
      </c>
      <c r="BP35" s="118">
        <v>17.0</v>
      </c>
      <c r="BQ35" s="117">
        <f t="shared" si="45"/>
        <v>96</v>
      </c>
      <c r="BR35" s="31">
        <f t="shared" si="46"/>
        <v>192</v>
      </c>
      <c r="BS35" s="31">
        <f t="shared" si="47"/>
        <v>288</v>
      </c>
      <c r="BT35" s="119">
        <f t="shared" si="48"/>
        <v>92.01277955</v>
      </c>
      <c r="BU35" s="120">
        <v>4.0</v>
      </c>
      <c r="BV35" s="120">
        <v>10.0</v>
      </c>
      <c r="BW35" s="119">
        <f t="shared" ref="BW35:BX35" si="405">BQ35+BU35</f>
        <v>100</v>
      </c>
      <c r="BX35" s="119">
        <f t="shared" si="405"/>
        <v>202</v>
      </c>
      <c r="BY35" s="119">
        <f t="shared" si="50"/>
        <v>302</v>
      </c>
      <c r="BZ35" s="119">
        <f t="shared" si="51"/>
        <v>92.35474006</v>
      </c>
      <c r="CA35" s="120">
        <v>6.0</v>
      </c>
      <c r="CB35" s="120">
        <v>10.0</v>
      </c>
      <c r="CC35" s="119">
        <f t="shared" ref="CC35:CD35" si="406">BW35+CA35</f>
        <v>106</v>
      </c>
      <c r="CD35" s="119">
        <f t="shared" si="406"/>
        <v>212</v>
      </c>
      <c r="CE35" s="119">
        <f t="shared" si="53"/>
        <v>318</v>
      </c>
      <c r="CF35" s="119">
        <f t="shared" si="54"/>
        <v>91.90751445</v>
      </c>
      <c r="CG35" s="120">
        <v>3.0</v>
      </c>
      <c r="CH35" s="120">
        <v>8.0</v>
      </c>
      <c r="CI35" s="119">
        <f t="shared" ref="CI35:CJ35" si="407">CC35+CG35</f>
        <v>109</v>
      </c>
      <c r="CJ35" s="119">
        <f t="shared" si="407"/>
        <v>220</v>
      </c>
      <c r="CK35" s="119">
        <f t="shared" si="71"/>
        <v>329</v>
      </c>
      <c r="CL35" s="119">
        <f t="shared" si="56"/>
        <v>90.08264463</v>
      </c>
      <c r="CM35" s="119">
        <f t="shared" si="57"/>
        <v>88.35341365</v>
      </c>
      <c r="CN35" s="119">
        <f t="shared" si="58"/>
        <v>88.91891892</v>
      </c>
    </row>
    <row r="36" ht="15.75" customHeight="1">
      <c r="A36" s="35">
        <v>31.0</v>
      </c>
      <c r="B36" s="36" t="s">
        <v>53</v>
      </c>
      <c r="C36" s="31">
        <v>8.0</v>
      </c>
      <c r="D36" s="31">
        <v>16.0</v>
      </c>
      <c r="E36" s="31">
        <f t="shared" si="12"/>
        <v>24</v>
      </c>
      <c r="F36" s="31">
        <f t="shared" si="13"/>
        <v>96</v>
      </c>
      <c r="G36" s="31">
        <v>8.0</v>
      </c>
      <c r="H36" s="31">
        <v>21.0</v>
      </c>
      <c r="I36" s="31">
        <f t="shared" si="14"/>
        <v>16</v>
      </c>
      <c r="J36" s="31">
        <f t="shared" si="15"/>
        <v>37</v>
      </c>
      <c r="K36" s="31">
        <f t="shared" si="16"/>
        <v>53</v>
      </c>
      <c r="L36" s="31">
        <f t="shared" si="17"/>
        <v>98.14814815</v>
      </c>
      <c r="M36" s="31">
        <v>9.0</v>
      </c>
      <c r="N36" s="31">
        <v>18.0</v>
      </c>
      <c r="O36" s="31">
        <f t="shared" ref="O36:P36" si="408">I36+M36</f>
        <v>25</v>
      </c>
      <c r="P36" s="31">
        <f t="shared" si="408"/>
        <v>55</v>
      </c>
      <c r="Q36" s="31">
        <f t="shared" si="19"/>
        <v>80</v>
      </c>
      <c r="R36" s="31">
        <f t="shared" si="20"/>
        <v>98.7654321</v>
      </c>
      <c r="S36" s="31">
        <v>12.0</v>
      </c>
      <c r="T36" s="31">
        <v>16.0</v>
      </c>
      <c r="U36" s="31">
        <f t="shared" ref="U36:V36" si="409">S36+O36</f>
        <v>37</v>
      </c>
      <c r="V36" s="31">
        <f t="shared" si="409"/>
        <v>71</v>
      </c>
      <c r="W36" s="31">
        <f t="shared" si="22"/>
        <v>108</v>
      </c>
      <c r="X36" s="31">
        <f t="shared" si="23"/>
        <v>98.18181818</v>
      </c>
      <c r="Y36" s="31">
        <v>7.0</v>
      </c>
      <c r="Z36" s="31">
        <v>16.0</v>
      </c>
      <c r="AA36" s="31">
        <f t="shared" ref="AA36:AB36" si="410">U36+Y36</f>
        <v>44</v>
      </c>
      <c r="AB36" s="31">
        <f t="shared" si="410"/>
        <v>87</v>
      </c>
      <c r="AC36" s="31">
        <f t="shared" si="25"/>
        <v>131</v>
      </c>
      <c r="AD36" s="31">
        <f t="shared" si="26"/>
        <v>98.4962406</v>
      </c>
      <c r="AE36" s="31">
        <v>7.0</v>
      </c>
      <c r="AF36" s="31">
        <v>13.0</v>
      </c>
      <c r="AG36" s="31">
        <f t="shared" ref="AG36:AH36" si="411">AA36+AE36</f>
        <v>51</v>
      </c>
      <c r="AH36" s="31">
        <f t="shared" si="411"/>
        <v>100</v>
      </c>
      <c r="AI36" s="31">
        <f t="shared" si="28"/>
        <v>151</v>
      </c>
      <c r="AJ36" s="31">
        <f t="shared" si="29"/>
        <v>98.05194805</v>
      </c>
      <c r="AK36" s="31">
        <v>10.0</v>
      </c>
      <c r="AL36" s="31">
        <v>23.0</v>
      </c>
      <c r="AM36" s="31">
        <f t="shared" ref="AM36:AN36" si="412">AG36 +AK36</f>
        <v>61</v>
      </c>
      <c r="AN36" s="31">
        <f t="shared" si="412"/>
        <v>123</v>
      </c>
      <c r="AO36" s="31">
        <f t="shared" si="31"/>
        <v>184</v>
      </c>
      <c r="AP36" s="31">
        <f t="shared" si="32"/>
        <v>98.39572193</v>
      </c>
      <c r="AQ36" s="117">
        <v>9.0</v>
      </c>
      <c r="AR36" s="117">
        <v>21.0</v>
      </c>
      <c r="AS36" s="31">
        <f t="shared" ref="AS36:AT36" si="413">AM36+AQ36</f>
        <v>70</v>
      </c>
      <c r="AT36" s="31">
        <f t="shared" si="413"/>
        <v>144</v>
      </c>
      <c r="AU36" s="31">
        <f t="shared" si="34"/>
        <v>214</v>
      </c>
      <c r="AV36" s="31">
        <f t="shared" si="35"/>
        <v>98.16513761</v>
      </c>
      <c r="AW36" s="117">
        <v>8.0</v>
      </c>
      <c r="AX36" s="117">
        <v>17.0</v>
      </c>
      <c r="AY36" s="31">
        <f t="shared" ref="AY36:AZ36" si="414">AS36+AW36</f>
        <v>78</v>
      </c>
      <c r="AZ36" s="31">
        <f t="shared" si="414"/>
        <v>161</v>
      </c>
      <c r="BA36" s="31">
        <f t="shared" si="37"/>
        <v>239</v>
      </c>
      <c r="BB36" s="31">
        <f t="shared" si="38"/>
        <v>97.95081967</v>
      </c>
      <c r="BC36" s="117">
        <v>8.0</v>
      </c>
      <c r="BD36" s="117">
        <v>15.0</v>
      </c>
      <c r="BE36" s="31">
        <f t="shared" ref="BE36:BF36" si="415">AY36+BC36</f>
        <v>86</v>
      </c>
      <c r="BF36" s="31">
        <f t="shared" si="415"/>
        <v>176</v>
      </c>
      <c r="BG36" s="31">
        <f t="shared" si="40"/>
        <v>262</v>
      </c>
      <c r="BH36" s="31">
        <f t="shared" si="41"/>
        <v>98.12734082</v>
      </c>
      <c r="BI36" s="118">
        <v>7.0</v>
      </c>
      <c r="BJ36" s="118">
        <v>12.0</v>
      </c>
      <c r="BK36" s="31">
        <f t="shared" ref="BK36:BL36" si="416">BE36+BI36</f>
        <v>93</v>
      </c>
      <c r="BL36" s="31">
        <f t="shared" si="416"/>
        <v>188</v>
      </c>
      <c r="BM36" s="31">
        <f t="shared" si="43"/>
        <v>281</v>
      </c>
      <c r="BN36" s="119">
        <f t="shared" si="44"/>
        <v>97.23183391</v>
      </c>
      <c r="BO36" s="118">
        <v>7.0</v>
      </c>
      <c r="BP36" s="118">
        <v>17.0</v>
      </c>
      <c r="BQ36" s="117">
        <f t="shared" si="45"/>
        <v>100</v>
      </c>
      <c r="BR36" s="31">
        <f t="shared" si="46"/>
        <v>205</v>
      </c>
      <c r="BS36" s="31">
        <f t="shared" si="47"/>
        <v>305</v>
      </c>
      <c r="BT36" s="119">
        <f t="shared" si="48"/>
        <v>97.44408946</v>
      </c>
      <c r="BU36" s="120">
        <v>4.0</v>
      </c>
      <c r="BV36" s="120">
        <v>10.0</v>
      </c>
      <c r="BW36" s="119">
        <f t="shared" ref="BW36:BX36" si="417">BQ36+BU36</f>
        <v>104</v>
      </c>
      <c r="BX36" s="119">
        <f t="shared" si="417"/>
        <v>215</v>
      </c>
      <c r="BY36" s="119">
        <f t="shared" si="50"/>
        <v>319</v>
      </c>
      <c r="BZ36" s="119">
        <f t="shared" si="51"/>
        <v>97.55351682</v>
      </c>
      <c r="CA36" s="120">
        <v>8.0</v>
      </c>
      <c r="CB36" s="120">
        <v>11.0</v>
      </c>
      <c r="CC36" s="119">
        <f t="shared" ref="CC36:CD36" si="418">BW36+CA36</f>
        <v>112</v>
      </c>
      <c r="CD36" s="119">
        <f t="shared" si="418"/>
        <v>226</v>
      </c>
      <c r="CE36" s="119">
        <f t="shared" si="53"/>
        <v>338</v>
      </c>
      <c r="CF36" s="119">
        <f t="shared" si="54"/>
        <v>97.68786127</v>
      </c>
      <c r="CG36" s="120">
        <v>7.0</v>
      </c>
      <c r="CH36" s="120">
        <v>17.0</v>
      </c>
      <c r="CI36" s="119">
        <f t="shared" ref="CI36:CJ36" si="419">CC36+CG36</f>
        <v>119</v>
      </c>
      <c r="CJ36" s="119">
        <f t="shared" si="419"/>
        <v>243</v>
      </c>
      <c r="CK36" s="119">
        <f t="shared" si="71"/>
        <v>362</v>
      </c>
      <c r="CL36" s="119">
        <f t="shared" si="56"/>
        <v>98.34710744</v>
      </c>
      <c r="CM36" s="119">
        <f t="shared" si="57"/>
        <v>97.59036145</v>
      </c>
      <c r="CN36" s="119">
        <f t="shared" si="58"/>
        <v>97.83783784</v>
      </c>
    </row>
    <row r="37" ht="15.75" customHeight="1">
      <c r="A37" s="35">
        <v>32.0</v>
      </c>
      <c r="B37" s="36" t="s">
        <v>54</v>
      </c>
      <c r="C37" s="31">
        <v>8.0</v>
      </c>
      <c r="D37" s="31">
        <v>12.0</v>
      </c>
      <c r="E37" s="31">
        <f t="shared" si="12"/>
        <v>20</v>
      </c>
      <c r="F37" s="31">
        <f t="shared" si="13"/>
        <v>80</v>
      </c>
      <c r="G37" s="31">
        <v>7.0</v>
      </c>
      <c r="H37" s="31">
        <v>18.0</v>
      </c>
      <c r="I37" s="31">
        <f t="shared" si="14"/>
        <v>15</v>
      </c>
      <c r="J37" s="31">
        <f t="shared" si="15"/>
        <v>30</v>
      </c>
      <c r="K37" s="31">
        <f t="shared" si="16"/>
        <v>45</v>
      </c>
      <c r="L37" s="31">
        <f t="shared" si="17"/>
        <v>83.33333333</v>
      </c>
      <c r="M37" s="31">
        <v>8.0</v>
      </c>
      <c r="N37" s="31">
        <v>18.0</v>
      </c>
      <c r="O37" s="31">
        <f t="shared" ref="O37:P37" si="420">I37+M37</f>
        <v>23</v>
      </c>
      <c r="P37" s="31">
        <f t="shared" si="420"/>
        <v>48</v>
      </c>
      <c r="Q37" s="31">
        <f t="shared" si="19"/>
        <v>71</v>
      </c>
      <c r="R37" s="31">
        <f t="shared" si="20"/>
        <v>87.65432099</v>
      </c>
      <c r="S37" s="31">
        <v>9.0</v>
      </c>
      <c r="T37" s="31">
        <v>9.0</v>
      </c>
      <c r="U37" s="31">
        <f t="shared" ref="U37:V37" si="421">S37+O37</f>
        <v>32</v>
      </c>
      <c r="V37" s="31">
        <f t="shared" si="421"/>
        <v>57</v>
      </c>
      <c r="W37" s="31">
        <f t="shared" si="22"/>
        <v>89</v>
      </c>
      <c r="X37" s="31">
        <f t="shared" si="23"/>
        <v>80.90909091</v>
      </c>
      <c r="Y37" s="31">
        <v>6.0</v>
      </c>
      <c r="Z37" s="31">
        <v>15.0</v>
      </c>
      <c r="AA37" s="31">
        <f t="shared" ref="AA37:AB37" si="422">U37+Y37</f>
        <v>38</v>
      </c>
      <c r="AB37" s="31">
        <f t="shared" si="422"/>
        <v>72</v>
      </c>
      <c r="AC37" s="31">
        <f t="shared" si="25"/>
        <v>110</v>
      </c>
      <c r="AD37" s="31">
        <f t="shared" si="26"/>
        <v>82.70676692</v>
      </c>
      <c r="AE37" s="31">
        <v>5.0</v>
      </c>
      <c r="AF37" s="31">
        <v>12.0</v>
      </c>
      <c r="AG37" s="31">
        <f t="shared" ref="AG37:AH37" si="423">AA37+AE37</f>
        <v>43</v>
      </c>
      <c r="AH37" s="31">
        <f t="shared" si="423"/>
        <v>84</v>
      </c>
      <c r="AI37" s="31">
        <f t="shared" si="28"/>
        <v>127</v>
      </c>
      <c r="AJ37" s="31">
        <f t="shared" si="29"/>
        <v>82.46753247</v>
      </c>
      <c r="AK37" s="31">
        <v>8.0</v>
      </c>
      <c r="AL37" s="31">
        <v>22.0</v>
      </c>
      <c r="AM37" s="31">
        <f t="shared" ref="AM37:AN37" si="424">AG37 +AK37</f>
        <v>51</v>
      </c>
      <c r="AN37" s="31">
        <f t="shared" si="424"/>
        <v>106</v>
      </c>
      <c r="AO37" s="31">
        <f t="shared" si="31"/>
        <v>157</v>
      </c>
      <c r="AP37" s="31">
        <f t="shared" si="32"/>
        <v>83.95721925</v>
      </c>
      <c r="AQ37" s="117">
        <v>9.0</v>
      </c>
      <c r="AR37" s="117">
        <v>20.0</v>
      </c>
      <c r="AS37" s="31">
        <f t="shared" ref="AS37:AT37" si="425">AM37+AQ37</f>
        <v>60</v>
      </c>
      <c r="AT37" s="31">
        <f t="shared" si="425"/>
        <v>126</v>
      </c>
      <c r="AU37" s="31">
        <f t="shared" si="34"/>
        <v>186</v>
      </c>
      <c r="AV37" s="31">
        <f t="shared" si="35"/>
        <v>85.32110092</v>
      </c>
      <c r="AW37" s="117">
        <v>6.0</v>
      </c>
      <c r="AX37" s="117">
        <v>17.0</v>
      </c>
      <c r="AY37" s="31">
        <f t="shared" ref="AY37:AZ37" si="426">AS37+AW37</f>
        <v>66</v>
      </c>
      <c r="AZ37" s="31">
        <f t="shared" si="426"/>
        <v>143</v>
      </c>
      <c r="BA37" s="31">
        <f t="shared" si="37"/>
        <v>209</v>
      </c>
      <c r="BB37" s="31">
        <f t="shared" si="38"/>
        <v>85.6557377</v>
      </c>
      <c r="BC37" s="117">
        <v>7.0</v>
      </c>
      <c r="BD37" s="117">
        <v>12.0</v>
      </c>
      <c r="BE37" s="31">
        <f t="shared" ref="BE37:BF37" si="427">AY37+BC37</f>
        <v>73</v>
      </c>
      <c r="BF37" s="31">
        <f t="shared" si="427"/>
        <v>155</v>
      </c>
      <c r="BG37" s="31">
        <f t="shared" si="40"/>
        <v>228</v>
      </c>
      <c r="BH37" s="31">
        <f t="shared" si="41"/>
        <v>85.39325843</v>
      </c>
      <c r="BI37" s="118">
        <v>7.0</v>
      </c>
      <c r="BJ37" s="118">
        <v>14.0</v>
      </c>
      <c r="BK37" s="31">
        <f t="shared" ref="BK37:BL37" si="428">BE37+BI37</f>
        <v>80</v>
      </c>
      <c r="BL37" s="31">
        <f t="shared" si="428"/>
        <v>169</v>
      </c>
      <c r="BM37" s="31">
        <f t="shared" si="43"/>
        <v>249</v>
      </c>
      <c r="BN37" s="119">
        <f t="shared" si="44"/>
        <v>86.15916955</v>
      </c>
      <c r="BO37" s="118">
        <v>6.0</v>
      </c>
      <c r="BP37" s="118">
        <v>13.0</v>
      </c>
      <c r="BQ37" s="117">
        <f t="shared" si="45"/>
        <v>86</v>
      </c>
      <c r="BR37" s="31">
        <f t="shared" si="46"/>
        <v>182</v>
      </c>
      <c r="BS37" s="31">
        <f t="shared" si="47"/>
        <v>268</v>
      </c>
      <c r="BT37" s="119">
        <f t="shared" si="48"/>
        <v>85.62300319</v>
      </c>
      <c r="BU37" s="120">
        <v>4.0</v>
      </c>
      <c r="BV37" s="120">
        <v>6.0</v>
      </c>
      <c r="BW37" s="119">
        <f t="shared" ref="BW37:BX37" si="429">BQ37+BU37</f>
        <v>90</v>
      </c>
      <c r="BX37" s="119">
        <f t="shared" si="429"/>
        <v>188</v>
      </c>
      <c r="BY37" s="119">
        <f t="shared" si="50"/>
        <v>278</v>
      </c>
      <c r="BZ37" s="119">
        <f t="shared" si="51"/>
        <v>85.01529052</v>
      </c>
      <c r="CA37" s="120">
        <v>7.0</v>
      </c>
      <c r="CB37" s="120">
        <v>11.0</v>
      </c>
      <c r="CC37" s="119">
        <f t="shared" ref="CC37:CD37" si="430">BW37+CA37</f>
        <v>97</v>
      </c>
      <c r="CD37" s="119">
        <f t="shared" si="430"/>
        <v>199</v>
      </c>
      <c r="CE37" s="119">
        <f t="shared" si="53"/>
        <v>296</v>
      </c>
      <c r="CF37" s="119">
        <f t="shared" si="54"/>
        <v>85.54913295</v>
      </c>
      <c r="CG37" s="120">
        <v>7.0</v>
      </c>
      <c r="CH37" s="120">
        <v>13.0</v>
      </c>
      <c r="CI37" s="119">
        <f t="shared" ref="CI37:CJ37" si="431">CC37+CG37</f>
        <v>104</v>
      </c>
      <c r="CJ37" s="119">
        <f t="shared" si="431"/>
        <v>212</v>
      </c>
      <c r="CK37" s="119">
        <f t="shared" si="71"/>
        <v>316</v>
      </c>
      <c r="CL37" s="119">
        <f t="shared" si="56"/>
        <v>85.95041322</v>
      </c>
      <c r="CM37" s="119">
        <f t="shared" si="57"/>
        <v>85.14056225</v>
      </c>
      <c r="CN37" s="119">
        <f t="shared" si="58"/>
        <v>85.40540541</v>
      </c>
    </row>
    <row r="38" ht="15.75" customHeight="1">
      <c r="A38" s="35">
        <v>33.0</v>
      </c>
      <c r="B38" s="36" t="s">
        <v>55</v>
      </c>
      <c r="C38" s="31">
        <v>8.0</v>
      </c>
      <c r="D38" s="31">
        <v>14.0</v>
      </c>
      <c r="E38" s="31">
        <f t="shared" si="12"/>
        <v>22</v>
      </c>
      <c r="F38" s="31">
        <f t="shared" si="13"/>
        <v>88</v>
      </c>
      <c r="G38" s="31">
        <v>7.0</v>
      </c>
      <c r="H38" s="31">
        <v>19.0</v>
      </c>
      <c r="I38" s="31">
        <f t="shared" si="14"/>
        <v>15</v>
      </c>
      <c r="J38" s="31">
        <f t="shared" si="15"/>
        <v>33</v>
      </c>
      <c r="K38" s="31">
        <f t="shared" si="16"/>
        <v>48</v>
      </c>
      <c r="L38" s="31">
        <f t="shared" si="17"/>
        <v>88.88888889</v>
      </c>
      <c r="M38" s="31">
        <v>9.0</v>
      </c>
      <c r="N38" s="31">
        <v>18.0</v>
      </c>
      <c r="O38" s="31">
        <f t="shared" ref="O38:P38" si="432">I38+M38</f>
        <v>24</v>
      </c>
      <c r="P38" s="31">
        <f t="shared" si="432"/>
        <v>51</v>
      </c>
      <c r="Q38" s="31">
        <f t="shared" si="19"/>
        <v>75</v>
      </c>
      <c r="R38" s="31">
        <f t="shared" si="20"/>
        <v>92.59259259</v>
      </c>
      <c r="S38" s="31">
        <v>13.0</v>
      </c>
      <c r="T38" s="31">
        <v>16.0</v>
      </c>
      <c r="U38" s="31">
        <f t="shared" ref="U38:V38" si="433">S38+O38</f>
        <v>37</v>
      </c>
      <c r="V38" s="31">
        <f t="shared" si="433"/>
        <v>67</v>
      </c>
      <c r="W38" s="31">
        <f t="shared" si="22"/>
        <v>104</v>
      </c>
      <c r="X38" s="31">
        <f t="shared" si="23"/>
        <v>94.54545455</v>
      </c>
      <c r="Y38" s="31">
        <v>6.0</v>
      </c>
      <c r="Z38" s="31">
        <v>15.0</v>
      </c>
      <c r="AA38" s="31">
        <f t="shared" ref="AA38:AB38" si="434">U38+Y38</f>
        <v>43</v>
      </c>
      <c r="AB38" s="31">
        <f t="shared" si="434"/>
        <v>82</v>
      </c>
      <c r="AC38" s="31">
        <f t="shared" si="25"/>
        <v>125</v>
      </c>
      <c r="AD38" s="31">
        <f t="shared" si="26"/>
        <v>93.98496241</v>
      </c>
      <c r="AE38" s="31">
        <v>6.0</v>
      </c>
      <c r="AF38" s="31">
        <v>11.0</v>
      </c>
      <c r="AG38" s="31">
        <f t="shared" ref="AG38:AH38" si="435">AA38+AE38</f>
        <v>49</v>
      </c>
      <c r="AH38" s="31">
        <f t="shared" si="435"/>
        <v>93</v>
      </c>
      <c r="AI38" s="31">
        <f t="shared" si="28"/>
        <v>142</v>
      </c>
      <c r="AJ38" s="31">
        <f t="shared" si="29"/>
        <v>92.20779221</v>
      </c>
      <c r="AK38" s="31">
        <v>9.0</v>
      </c>
      <c r="AL38" s="31">
        <v>23.0</v>
      </c>
      <c r="AM38" s="31">
        <f t="shared" ref="AM38:AN38" si="436">AG38 +AK38</f>
        <v>58</v>
      </c>
      <c r="AN38" s="31">
        <f t="shared" si="436"/>
        <v>116</v>
      </c>
      <c r="AO38" s="31">
        <f t="shared" si="31"/>
        <v>174</v>
      </c>
      <c r="AP38" s="31">
        <f t="shared" si="32"/>
        <v>93.04812834</v>
      </c>
      <c r="AQ38" s="117">
        <v>8.0</v>
      </c>
      <c r="AR38" s="117">
        <v>20.0</v>
      </c>
      <c r="AS38" s="31">
        <f t="shared" ref="AS38:AT38" si="437">AM38+AQ38</f>
        <v>66</v>
      </c>
      <c r="AT38" s="31">
        <f t="shared" si="437"/>
        <v>136</v>
      </c>
      <c r="AU38" s="31">
        <f t="shared" si="34"/>
        <v>202</v>
      </c>
      <c r="AV38" s="31">
        <f t="shared" si="35"/>
        <v>92.66055046</v>
      </c>
      <c r="AW38" s="117">
        <v>6.0</v>
      </c>
      <c r="AX38" s="117">
        <v>17.0</v>
      </c>
      <c r="AY38" s="31">
        <f t="shared" ref="AY38:AZ38" si="438">AS38+AW38</f>
        <v>72</v>
      </c>
      <c r="AZ38" s="31">
        <f t="shared" si="438"/>
        <v>153</v>
      </c>
      <c r="BA38" s="31">
        <f t="shared" si="37"/>
        <v>225</v>
      </c>
      <c r="BB38" s="31">
        <f t="shared" si="38"/>
        <v>92.21311475</v>
      </c>
      <c r="BC38" s="117">
        <v>6.0</v>
      </c>
      <c r="BD38" s="117">
        <v>13.0</v>
      </c>
      <c r="BE38" s="31">
        <f t="shared" ref="BE38:BF38" si="439">AY38+BC38</f>
        <v>78</v>
      </c>
      <c r="BF38" s="31">
        <f t="shared" si="439"/>
        <v>166</v>
      </c>
      <c r="BG38" s="31">
        <f t="shared" si="40"/>
        <v>244</v>
      </c>
      <c r="BH38" s="31">
        <f t="shared" si="41"/>
        <v>91.38576779</v>
      </c>
      <c r="BI38" s="118">
        <v>6.0</v>
      </c>
      <c r="BJ38" s="118">
        <v>14.0</v>
      </c>
      <c r="BK38" s="31">
        <f t="shared" ref="BK38:BL38" si="440">BE38+BI38</f>
        <v>84</v>
      </c>
      <c r="BL38" s="31">
        <f t="shared" si="440"/>
        <v>180</v>
      </c>
      <c r="BM38" s="31">
        <f t="shared" si="43"/>
        <v>264</v>
      </c>
      <c r="BN38" s="119">
        <f t="shared" si="44"/>
        <v>91.34948097</v>
      </c>
      <c r="BO38" s="118">
        <v>7.0</v>
      </c>
      <c r="BP38" s="118">
        <v>15.0</v>
      </c>
      <c r="BQ38" s="117">
        <f t="shared" si="45"/>
        <v>91</v>
      </c>
      <c r="BR38" s="31">
        <f t="shared" si="46"/>
        <v>195</v>
      </c>
      <c r="BS38" s="31">
        <f t="shared" si="47"/>
        <v>286</v>
      </c>
      <c r="BT38" s="119">
        <f t="shared" si="48"/>
        <v>91.37380192</v>
      </c>
      <c r="BU38" s="120">
        <v>4.0</v>
      </c>
      <c r="BV38" s="120">
        <v>10.0</v>
      </c>
      <c r="BW38" s="119">
        <f t="shared" ref="BW38:BX38" si="441">BQ38+BU38</f>
        <v>95</v>
      </c>
      <c r="BX38" s="119">
        <f t="shared" si="441"/>
        <v>205</v>
      </c>
      <c r="BY38" s="119">
        <f t="shared" si="50"/>
        <v>300</v>
      </c>
      <c r="BZ38" s="119">
        <f t="shared" si="51"/>
        <v>91.74311927</v>
      </c>
      <c r="CA38" s="120">
        <v>7.0</v>
      </c>
      <c r="CB38" s="120">
        <v>11.0</v>
      </c>
      <c r="CC38" s="119">
        <f t="shared" ref="CC38:CD38" si="442">BW38+CA38</f>
        <v>102</v>
      </c>
      <c r="CD38" s="119">
        <f t="shared" si="442"/>
        <v>216</v>
      </c>
      <c r="CE38" s="119">
        <f t="shared" si="53"/>
        <v>318</v>
      </c>
      <c r="CF38" s="119">
        <f t="shared" si="54"/>
        <v>91.90751445</v>
      </c>
      <c r="CG38" s="120">
        <v>6.0</v>
      </c>
      <c r="CH38" s="120">
        <v>17.0</v>
      </c>
      <c r="CI38" s="119">
        <f t="shared" ref="CI38:CJ38" si="443">CC38+CG38</f>
        <v>108</v>
      </c>
      <c r="CJ38" s="119">
        <f t="shared" si="443"/>
        <v>233</v>
      </c>
      <c r="CK38" s="119">
        <f t="shared" si="71"/>
        <v>341</v>
      </c>
      <c r="CL38" s="119">
        <f t="shared" si="56"/>
        <v>89.25619835</v>
      </c>
      <c r="CM38" s="119">
        <f t="shared" si="57"/>
        <v>93.57429719</v>
      </c>
      <c r="CN38" s="119">
        <f t="shared" si="58"/>
        <v>92.16216216</v>
      </c>
    </row>
    <row r="39" ht="15.75" customHeight="1">
      <c r="A39" s="35">
        <v>34.0</v>
      </c>
      <c r="B39" s="36" t="s">
        <v>56</v>
      </c>
      <c r="C39" s="31">
        <v>9.0</v>
      </c>
      <c r="D39" s="31">
        <v>16.0</v>
      </c>
      <c r="E39" s="31">
        <f t="shared" si="12"/>
        <v>25</v>
      </c>
      <c r="F39" s="31">
        <f t="shared" si="13"/>
        <v>100</v>
      </c>
      <c r="G39" s="31">
        <v>8.0</v>
      </c>
      <c r="H39" s="31">
        <v>21.0</v>
      </c>
      <c r="I39" s="31">
        <f t="shared" si="14"/>
        <v>17</v>
      </c>
      <c r="J39" s="31">
        <f t="shared" si="15"/>
        <v>37</v>
      </c>
      <c r="K39" s="31">
        <f t="shared" si="16"/>
        <v>54</v>
      </c>
      <c r="L39" s="31">
        <f t="shared" si="17"/>
        <v>100</v>
      </c>
      <c r="M39" s="31">
        <v>8.0</v>
      </c>
      <c r="N39" s="31">
        <v>17.0</v>
      </c>
      <c r="O39" s="31">
        <f t="shared" ref="O39:P39" si="444">I39+M39</f>
        <v>25</v>
      </c>
      <c r="P39" s="31">
        <f t="shared" si="444"/>
        <v>54</v>
      </c>
      <c r="Q39" s="31">
        <f t="shared" si="19"/>
        <v>79</v>
      </c>
      <c r="R39" s="31">
        <f t="shared" si="20"/>
        <v>97.5308642</v>
      </c>
      <c r="S39" s="31">
        <v>13.0</v>
      </c>
      <c r="T39" s="31">
        <v>16.0</v>
      </c>
      <c r="U39" s="31">
        <f t="shared" ref="U39:V39" si="445">S39+O39</f>
        <v>38</v>
      </c>
      <c r="V39" s="31">
        <f t="shared" si="445"/>
        <v>70</v>
      </c>
      <c r="W39" s="31">
        <f t="shared" si="22"/>
        <v>108</v>
      </c>
      <c r="X39" s="31">
        <f t="shared" si="23"/>
        <v>98.18181818</v>
      </c>
      <c r="Y39" s="31">
        <v>7.0</v>
      </c>
      <c r="Z39" s="31">
        <v>16.0</v>
      </c>
      <c r="AA39" s="31">
        <f t="shared" ref="AA39:AB39" si="446">U39+Y39</f>
        <v>45</v>
      </c>
      <c r="AB39" s="31">
        <f t="shared" si="446"/>
        <v>86</v>
      </c>
      <c r="AC39" s="31">
        <f t="shared" si="25"/>
        <v>131</v>
      </c>
      <c r="AD39" s="31">
        <f t="shared" si="26"/>
        <v>98.4962406</v>
      </c>
      <c r="AE39" s="31">
        <v>7.0</v>
      </c>
      <c r="AF39" s="31">
        <v>13.0</v>
      </c>
      <c r="AG39" s="31">
        <f t="shared" ref="AG39:AH39" si="447">AA39+AE39</f>
        <v>52</v>
      </c>
      <c r="AH39" s="31">
        <f t="shared" si="447"/>
        <v>99</v>
      </c>
      <c r="AI39" s="31">
        <f t="shared" si="28"/>
        <v>151</v>
      </c>
      <c r="AJ39" s="31">
        <f t="shared" si="29"/>
        <v>98.05194805</v>
      </c>
      <c r="AK39" s="31">
        <v>10.0</v>
      </c>
      <c r="AL39" s="31">
        <v>23.0</v>
      </c>
      <c r="AM39" s="31">
        <f t="shared" ref="AM39:AN39" si="448">AG39 +AK39</f>
        <v>62</v>
      </c>
      <c r="AN39" s="31">
        <f t="shared" si="448"/>
        <v>122</v>
      </c>
      <c r="AO39" s="31">
        <f t="shared" si="31"/>
        <v>184</v>
      </c>
      <c r="AP39" s="31">
        <f t="shared" si="32"/>
        <v>98.39572193</v>
      </c>
      <c r="AQ39" s="117">
        <v>9.0</v>
      </c>
      <c r="AR39" s="117">
        <v>22.0</v>
      </c>
      <c r="AS39" s="31">
        <f t="shared" ref="AS39:AT39" si="449">AM39+AQ39</f>
        <v>71</v>
      </c>
      <c r="AT39" s="31">
        <f t="shared" si="449"/>
        <v>144</v>
      </c>
      <c r="AU39" s="31">
        <f t="shared" si="34"/>
        <v>215</v>
      </c>
      <c r="AV39" s="31">
        <f t="shared" si="35"/>
        <v>98.62385321</v>
      </c>
      <c r="AW39" s="117">
        <v>8.0</v>
      </c>
      <c r="AX39" s="117">
        <v>18.0</v>
      </c>
      <c r="AY39" s="31">
        <f t="shared" ref="AY39:AZ39" si="450">AS39+AW39</f>
        <v>79</v>
      </c>
      <c r="AZ39" s="31">
        <f t="shared" si="450"/>
        <v>162</v>
      </c>
      <c r="BA39" s="31">
        <f t="shared" si="37"/>
        <v>241</v>
      </c>
      <c r="BB39" s="31">
        <f t="shared" si="38"/>
        <v>98.7704918</v>
      </c>
      <c r="BC39" s="117">
        <v>6.0</v>
      </c>
      <c r="BD39" s="117">
        <v>13.0</v>
      </c>
      <c r="BE39" s="31">
        <f t="shared" ref="BE39:BF39" si="451">AY39+BC39</f>
        <v>85</v>
      </c>
      <c r="BF39" s="31">
        <f t="shared" si="451"/>
        <v>175</v>
      </c>
      <c r="BG39" s="31">
        <f t="shared" si="40"/>
        <v>260</v>
      </c>
      <c r="BH39" s="31">
        <f t="shared" si="41"/>
        <v>97.37827715</v>
      </c>
      <c r="BI39" s="118">
        <v>7.0</v>
      </c>
      <c r="BJ39" s="118">
        <v>15.0</v>
      </c>
      <c r="BK39" s="31">
        <f t="shared" ref="BK39:BL39" si="452">BE39+BI39</f>
        <v>92</v>
      </c>
      <c r="BL39" s="31">
        <f t="shared" si="452"/>
        <v>190</v>
      </c>
      <c r="BM39" s="31">
        <f t="shared" si="43"/>
        <v>282</v>
      </c>
      <c r="BN39" s="119">
        <f t="shared" si="44"/>
        <v>97.57785467</v>
      </c>
      <c r="BO39" s="118">
        <v>7.0</v>
      </c>
      <c r="BP39" s="118">
        <v>17.0</v>
      </c>
      <c r="BQ39" s="117">
        <f t="shared" si="45"/>
        <v>99</v>
      </c>
      <c r="BR39" s="31">
        <f t="shared" si="46"/>
        <v>207</v>
      </c>
      <c r="BS39" s="31">
        <f t="shared" si="47"/>
        <v>306</v>
      </c>
      <c r="BT39" s="119">
        <f t="shared" si="48"/>
        <v>97.76357827</v>
      </c>
      <c r="BU39" s="120">
        <v>4.0</v>
      </c>
      <c r="BV39" s="120">
        <v>10.0</v>
      </c>
      <c r="BW39" s="119">
        <f t="shared" ref="BW39:BX39" si="453">BQ39+BU39</f>
        <v>103</v>
      </c>
      <c r="BX39" s="119">
        <f t="shared" si="453"/>
        <v>217</v>
      </c>
      <c r="BY39" s="119">
        <f t="shared" si="50"/>
        <v>320</v>
      </c>
      <c r="BZ39" s="119">
        <f t="shared" si="51"/>
        <v>97.85932722</v>
      </c>
      <c r="CA39" s="120">
        <v>8.0</v>
      </c>
      <c r="CB39" s="120">
        <v>11.0</v>
      </c>
      <c r="CC39" s="119">
        <f t="shared" ref="CC39:CD39" si="454">BW39+CA39</f>
        <v>111</v>
      </c>
      <c r="CD39" s="119">
        <f t="shared" si="454"/>
        <v>228</v>
      </c>
      <c r="CE39" s="119">
        <f t="shared" si="53"/>
        <v>339</v>
      </c>
      <c r="CF39" s="119">
        <f t="shared" si="54"/>
        <v>97.97687861</v>
      </c>
      <c r="CG39" s="120">
        <v>7.0</v>
      </c>
      <c r="CH39" s="120">
        <v>17.0</v>
      </c>
      <c r="CI39" s="119">
        <f t="shared" ref="CI39:CJ39" si="455">CC39+CG39</f>
        <v>118</v>
      </c>
      <c r="CJ39" s="119">
        <f t="shared" si="455"/>
        <v>245</v>
      </c>
      <c r="CK39" s="119">
        <f t="shared" si="71"/>
        <v>363</v>
      </c>
      <c r="CL39" s="119">
        <f t="shared" si="56"/>
        <v>97.52066116</v>
      </c>
      <c r="CM39" s="119">
        <f t="shared" si="57"/>
        <v>98.3935743</v>
      </c>
      <c r="CN39" s="119">
        <f t="shared" si="58"/>
        <v>98.10810811</v>
      </c>
    </row>
    <row r="40" ht="15.75" customHeight="1">
      <c r="A40" s="35">
        <v>35.0</v>
      </c>
      <c r="B40" s="36" t="s">
        <v>57</v>
      </c>
      <c r="C40" s="31">
        <v>9.0</v>
      </c>
      <c r="D40" s="31">
        <v>16.0</v>
      </c>
      <c r="E40" s="31">
        <f t="shared" si="12"/>
        <v>25</v>
      </c>
      <c r="F40" s="31">
        <f t="shared" si="13"/>
        <v>100</v>
      </c>
      <c r="G40" s="31">
        <v>7.0</v>
      </c>
      <c r="H40" s="31">
        <v>20.0</v>
      </c>
      <c r="I40" s="31">
        <f t="shared" si="14"/>
        <v>16</v>
      </c>
      <c r="J40" s="31">
        <f t="shared" si="15"/>
        <v>36</v>
      </c>
      <c r="K40" s="31">
        <f t="shared" si="16"/>
        <v>52</v>
      </c>
      <c r="L40" s="31">
        <f t="shared" si="17"/>
        <v>96.2962963</v>
      </c>
      <c r="M40" s="31">
        <v>9.0</v>
      </c>
      <c r="N40" s="31">
        <v>18.0</v>
      </c>
      <c r="O40" s="31">
        <f t="shared" ref="O40:P40" si="456">I40+M40</f>
        <v>25</v>
      </c>
      <c r="P40" s="31">
        <f t="shared" si="456"/>
        <v>54</v>
      </c>
      <c r="Q40" s="31">
        <f t="shared" si="19"/>
        <v>79</v>
      </c>
      <c r="R40" s="31">
        <f t="shared" si="20"/>
        <v>97.5308642</v>
      </c>
      <c r="S40" s="31">
        <v>13.0</v>
      </c>
      <c r="T40" s="31">
        <v>16.0</v>
      </c>
      <c r="U40" s="31">
        <f t="shared" ref="U40:V40" si="457">S40+O40</f>
        <v>38</v>
      </c>
      <c r="V40" s="31">
        <f t="shared" si="457"/>
        <v>70</v>
      </c>
      <c r="W40" s="31">
        <f t="shared" si="22"/>
        <v>108</v>
      </c>
      <c r="X40" s="31">
        <f t="shared" si="23"/>
        <v>98.18181818</v>
      </c>
      <c r="Y40" s="31">
        <v>6.0</v>
      </c>
      <c r="Z40" s="31">
        <v>13.0</v>
      </c>
      <c r="AA40" s="31">
        <f t="shared" ref="AA40:AB40" si="458">U40+Y40</f>
        <v>44</v>
      </c>
      <c r="AB40" s="31">
        <f t="shared" si="458"/>
        <v>83</v>
      </c>
      <c r="AC40" s="31">
        <f t="shared" si="25"/>
        <v>127</v>
      </c>
      <c r="AD40" s="31">
        <f t="shared" si="26"/>
        <v>95.4887218</v>
      </c>
      <c r="AE40" s="31">
        <v>7.0</v>
      </c>
      <c r="AF40" s="31">
        <v>12.0</v>
      </c>
      <c r="AG40" s="31">
        <f t="shared" ref="AG40:AH40" si="459">AA40+AE40</f>
        <v>51</v>
      </c>
      <c r="AH40" s="31">
        <f t="shared" si="459"/>
        <v>95</v>
      </c>
      <c r="AI40" s="31">
        <f t="shared" si="28"/>
        <v>146</v>
      </c>
      <c r="AJ40" s="31">
        <f t="shared" si="29"/>
        <v>94.80519481</v>
      </c>
      <c r="AK40" s="31">
        <v>9.0</v>
      </c>
      <c r="AL40" s="31">
        <v>23.0</v>
      </c>
      <c r="AM40" s="31">
        <f t="shared" ref="AM40:AN40" si="460">AG40 +AK40</f>
        <v>60</v>
      </c>
      <c r="AN40" s="31">
        <f t="shared" si="460"/>
        <v>118</v>
      </c>
      <c r="AO40" s="31">
        <f t="shared" si="31"/>
        <v>178</v>
      </c>
      <c r="AP40" s="31">
        <f t="shared" si="32"/>
        <v>95.18716578</v>
      </c>
      <c r="AQ40" s="117">
        <v>7.0</v>
      </c>
      <c r="AR40" s="117">
        <v>21.0</v>
      </c>
      <c r="AS40" s="31">
        <f t="shared" ref="AS40:AT40" si="461">AM40+AQ40</f>
        <v>67</v>
      </c>
      <c r="AT40" s="31">
        <f t="shared" si="461"/>
        <v>139</v>
      </c>
      <c r="AU40" s="31">
        <f t="shared" si="34"/>
        <v>206</v>
      </c>
      <c r="AV40" s="31">
        <f t="shared" si="35"/>
        <v>94.49541284</v>
      </c>
      <c r="AW40" s="117">
        <v>7.0</v>
      </c>
      <c r="AX40" s="117">
        <v>14.0</v>
      </c>
      <c r="AY40" s="31">
        <f t="shared" ref="AY40:AZ40" si="462">AS40+AW40</f>
        <v>74</v>
      </c>
      <c r="AZ40" s="31">
        <f t="shared" si="462"/>
        <v>153</v>
      </c>
      <c r="BA40" s="31">
        <f t="shared" si="37"/>
        <v>227</v>
      </c>
      <c r="BB40" s="31">
        <f t="shared" si="38"/>
        <v>93.03278689</v>
      </c>
      <c r="BC40" s="117">
        <v>7.0</v>
      </c>
      <c r="BD40" s="117">
        <v>14.0</v>
      </c>
      <c r="BE40" s="31">
        <f t="shared" ref="BE40:BF40" si="463">AY40+BC40</f>
        <v>81</v>
      </c>
      <c r="BF40" s="31">
        <f t="shared" si="463"/>
        <v>167</v>
      </c>
      <c r="BG40" s="31">
        <f t="shared" si="40"/>
        <v>248</v>
      </c>
      <c r="BH40" s="31">
        <f t="shared" si="41"/>
        <v>92.88389513</v>
      </c>
      <c r="BI40" s="118">
        <v>7.0</v>
      </c>
      <c r="BJ40" s="118">
        <v>14.0</v>
      </c>
      <c r="BK40" s="31">
        <f t="shared" ref="BK40:BL40" si="464">BE40+BI40</f>
        <v>88</v>
      </c>
      <c r="BL40" s="31">
        <f t="shared" si="464"/>
        <v>181</v>
      </c>
      <c r="BM40" s="31">
        <f t="shared" si="43"/>
        <v>269</v>
      </c>
      <c r="BN40" s="119">
        <f t="shared" si="44"/>
        <v>93.07958478</v>
      </c>
      <c r="BO40" s="118">
        <v>7.0</v>
      </c>
      <c r="BP40" s="118">
        <v>15.0</v>
      </c>
      <c r="BQ40" s="117">
        <f t="shared" si="45"/>
        <v>95</v>
      </c>
      <c r="BR40" s="31">
        <f t="shared" si="46"/>
        <v>196</v>
      </c>
      <c r="BS40" s="31">
        <f t="shared" si="47"/>
        <v>291</v>
      </c>
      <c r="BT40" s="119">
        <f t="shared" si="48"/>
        <v>92.97124601</v>
      </c>
      <c r="BU40" s="120">
        <v>4.0</v>
      </c>
      <c r="BV40" s="120">
        <v>10.0</v>
      </c>
      <c r="BW40" s="119">
        <f t="shared" ref="BW40:BX40" si="465">BQ40+BU40</f>
        <v>99</v>
      </c>
      <c r="BX40" s="119">
        <f t="shared" si="465"/>
        <v>206</v>
      </c>
      <c r="BY40" s="119">
        <f t="shared" si="50"/>
        <v>305</v>
      </c>
      <c r="BZ40" s="119">
        <f t="shared" si="51"/>
        <v>93.27217125</v>
      </c>
      <c r="CA40" s="120">
        <v>8.0</v>
      </c>
      <c r="CB40" s="120">
        <v>6.0</v>
      </c>
      <c r="CC40" s="119">
        <f t="shared" ref="CC40:CD40" si="466">BW40+CA40</f>
        <v>107</v>
      </c>
      <c r="CD40" s="119">
        <f t="shared" si="466"/>
        <v>212</v>
      </c>
      <c r="CE40" s="119">
        <f t="shared" si="53"/>
        <v>319</v>
      </c>
      <c r="CF40" s="119">
        <f t="shared" si="54"/>
        <v>92.19653179</v>
      </c>
      <c r="CG40" s="120">
        <v>6.0</v>
      </c>
      <c r="CH40" s="120">
        <v>17.0</v>
      </c>
      <c r="CI40" s="119">
        <f t="shared" ref="CI40:CJ40" si="467">CC40+CG40</f>
        <v>113</v>
      </c>
      <c r="CJ40" s="119">
        <f t="shared" si="467"/>
        <v>229</v>
      </c>
      <c r="CK40" s="119">
        <f t="shared" si="71"/>
        <v>342</v>
      </c>
      <c r="CL40" s="119">
        <f t="shared" si="56"/>
        <v>93.38842975</v>
      </c>
      <c r="CM40" s="119">
        <f t="shared" si="57"/>
        <v>91.96787149</v>
      </c>
      <c r="CN40" s="119">
        <f t="shared" si="58"/>
        <v>92.43243243</v>
      </c>
    </row>
    <row r="41" ht="15.75" customHeight="1">
      <c r="A41" s="35">
        <v>36.0</v>
      </c>
      <c r="B41" s="36" t="s">
        <v>58</v>
      </c>
      <c r="C41" s="31">
        <v>9.0</v>
      </c>
      <c r="D41" s="31">
        <v>16.0</v>
      </c>
      <c r="E41" s="31">
        <f t="shared" si="12"/>
        <v>25</v>
      </c>
      <c r="F41" s="31">
        <f t="shared" si="13"/>
        <v>100</v>
      </c>
      <c r="G41" s="31">
        <v>8.0</v>
      </c>
      <c r="H41" s="31">
        <v>21.0</v>
      </c>
      <c r="I41" s="31">
        <f t="shared" si="14"/>
        <v>17</v>
      </c>
      <c r="J41" s="31">
        <f t="shared" si="15"/>
        <v>37</v>
      </c>
      <c r="K41" s="31">
        <f t="shared" si="16"/>
        <v>54</v>
      </c>
      <c r="L41" s="31">
        <f t="shared" si="17"/>
        <v>100</v>
      </c>
      <c r="M41" s="31">
        <v>9.0</v>
      </c>
      <c r="N41" s="31">
        <v>18.0</v>
      </c>
      <c r="O41" s="31">
        <f t="shared" ref="O41:P41" si="468">I41+M41</f>
        <v>26</v>
      </c>
      <c r="P41" s="31">
        <f t="shared" si="468"/>
        <v>55</v>
      </c>
      <c r="Q41" s="31">
        <f t="shared" si="19"/>
        <v>81</v>
      </c>
      <c r="R41" s="31">
        <f t="shared" si="20"/>
        <v>100</v>
      </c>
      <c r="S41" s="31">
        <v>12.0</v>
      </c>
      <c r="T41" s="31">
        <v>14.0</v>
      </c>
      <c r="U41" s="31">
        <f t="shared" ref="U41:V41" si="469">S41+O41</f>
        <v>38</v>
      </c>
      <c r="V41" s="31">
        <f t="shared" si="469"/>
        <v>69</v>
      </c>
      <c r="W41" s="31">
        <f t="shared" si="22"/>
        <v>107</v>
      </c>
      <c r="X41" s="31">
        <f t="shared" si="23"/>
        <v>97.27272727</v>
      </c>
      <c r="Y41" s="31">
        <v>6.0</v>
      </c>
      <c r="Z41" s="31">
        <v>13.0</v>
      </c>
      <c r="AA41" s="31">
        <f t="shared" ref="AA41:AB41" si="470">U41+Y41</f>
        <v>44</v>
      </c>
      <c r="AB41" s="31">
        <f t="shared" si="470"/>
        <v>82</v>
      </c>
      <c r="AC41" s="31">
        <f t="shared" si="25"/>
        <v>126</v>
      </c>
      <c r="AD41" s="31">
        <f t="shared" si="26"/>
        <v>94.73684211</v>
      </c>
      <c r="AE41" s="31">
        <v>5.0</v>
      </c>
      <c r="AF41" s="31">
        <v>11.0</v>
      </c>
      <c r="AG41" s="31">
        <f t="shared" ref="AG41:AH41" si="471">AA41+AE41</f>
        <v>49</v>
      </c>
      <c r="AH41" s="31">
        <f t="shared" si="471"/>
        <v>93</v>
      </c>
      <c r="AI41" s="31">
        <f t="shared" si="28"/>
        <v>142</v>
      </c>
      <c r="AJ41" s="31">
        <f t="shared" si="29"/>
        <v>92.20779221</v>
      </c>
      <c r="AK41" s="31">
        <v>10.0</v>
      </c>
      <c r="AL41" s="31">
        <v>23.0</v>
      </c>
      <c r="AM41" s="31">
        <f t="shared" ref="AM41:AN41" si="472">AG41 +AK41</f>
        <v>59</v>
      </c>
      <c r="AN41" s="31">
        <f t="shared" si="472"/>
        <v>116</v>
      </c>
      <c r="AO41" s="31">
        <f t="shared" si="31"/>
        <v>175</v>
      </c>
      <c r="AP41" s="31">
        <f t="shared" si="32"/>
        <v>93.5828877</v>
      </c>
      <c r="AQ41" s="117">
        <v>8.0</v>
      </c>
      <c r="AR41" s="117">
        <v>21.0</v>
      </c>
      <c r="AS41" s="31">
        <f t="shared" ref="AS41:AT41" si="473">AM41+AQ41</f>
        <v>67</v>
      </c>
      <c r="AT41" s="31">
        <f t="shared" si="473"/>
        <v>137</v>
      </c>
      <c r="AU41" s="31">
        <f t="shared" si="34"/>
        <v>204</v>
      </c>
      <c r="AV41" s="31">
        <f t="shared" si="35"/>
        <v>93.57798165</v>
      </c>
      <c r="AW41" s="117">
        <v>8.0</v>
      </c>
      <c r="AX41" s="117">
        <v>18.0</v>
      </c>
      <c r="AY41" s="31">
        <f t="shared" ref="AY41:AZ41" si="474">AS41+AW41</f>
        <v>75</v>
      </c>
      <c r="AZ41" s="31">
        <f t="shared" si="474"/>
        <v>155</v>
      </c>
      <c r="BA41" s="31">
        <f t="shared" si="37"/>
        <v>230</v>
      </c>
      <c r="BB41" s="31">
        <f t="shared" si="38"/>
        <v>94.26229508</v>
      </c>
      <c r="BC41" s="117">
        <v>8.0</v>
      </c>
      <c r="BD41" s="117">
        <v>14.0</v>
      </c>
      <c r="BE41" s="31">
        <f t="shared" ref="BE41:BF41" si="475">AY41+BC41</f>
        <v>83</v>
      </c>
      <c r="BF41" s="31">
        <f t="shared" si="475"/>
        <v>169</v>
      </c>
      <c r="BG41" s="31">
        <f t="shared" si="40"/>
        <v>252</v>
      </c>
      <c r="BH41" s="31">
        <f t="shared" si="41"/>
        <v>94.38202247</v>
      </c>
      <c r="BI41" s="118">
        <v>7.0</v>
      </c>
      <c r="BJ41" s="118">
        <v>12.0</v>
      </c>
      <c r="BK41" s="31">
        <f t="shared" ref="BK41:BL41" si="476">BE41+BI41</f>
        <v>90</v>
      </c>
      <c r="BL41" s="31">
        <f t="shared" si="476"/>
        <v>181</v>
      </c>
      <c r="BM41" s="31">
        <f t="shared" si="43"/>
        <v>271</v>
      </c>
      <c r="BN41" s="119">
        <f t="shared" si="44"/>
        <v>93.7716263</v>
      </c>
      <c r="BO41" s="118">
        <v>7.0</v>
      </c>
      <c r="BP41" s="118">
        <v>17.0</v>
      </c>
      <c r="BQ41" s="117">
        <f t="shared" si="45"/>
        <v>97</v>
      </c>
      <c r="BR41" s="31">
        <f t="shared" si="46"/>
        <v>198</v>
      </c>
      <c r="BS41" s="31">
        <f t="shared" si="47"/>
        <v>295</v>
      </c>
      <c r="BT41" s="119">
        <f t="shared" si="48"/>
        <v>94.24920128</v>
      </c>
      <c r="BU41" s="120">
        <v>4.0</v>
      </c>
      <c r="BV41" s="120">
        <v>9.0</v>
      </c>
      <c r="BW41" s="119">
        <f t="shared" ref="BW41:BX41" si="477">BQ41+BU41</f>
        <v>101</v>
      </c>
      <c r="BX41" s="119">
        <f t="shared" si="477"/>
        <v>207</v>
      </c>
      <c r="BY41" s="119">
        <f t="shared" si="50"/>
        <v>308</v>
      </c>
      <c r="BZ41" s="119">
        <f t="shared" si="51"/>
        <v>94.18960245</v>
      </c>
      <c r="CA41" s="120">
        <v>8.0</v>
      </c>
      <c r="CB41" s="120">
        <v>11.0</v>
      </c>
      <c r="CC41" s="119">
        <f t="shared" ref="CC41:CD41" si="478">BW41+CA41</f>
        <v>109</v>
      </c>
      <c r="CD41" s="119">
        <f t="shared" si="478"/>
        <v>218</v>
      </c>
      <c r="CE41" s="119">
        <f t="shared" si="53"/>
        <v>327</v>
      </c>
      <c r="CF41" s="119">
        <f t="shared" si="54"/>
        <v>94.50867052</v>
      </c>
      <c r="CG41" s="120">
        <v>6.0</v>
      </c>
      <c r="CH41" s="120">
        <v>13.0</v>
      </c>
      <c r="CI41" s="119">
        <f t="shared" ref="CI41:CJ41" si="479">CC41+CG41</f>
        <v>115</v>
      </c>
      <c r="CJ41" s="119">
        <f t="shared" si="479"/>
        <v>231</v>
      </c>
      <c r="CK41" s="119">
        <f t="shared" si="71"/>
        <v>346</v>
      </c>
      <c r="CL41" s="119">
        <f t="shared" si="56"/>
        <v>95.04132231</v>
      </c>
      <c r="CM41" s="119">
        <f t="shared" si="57"/>
        <v>92.77108434</v>
      </c>
      <c r="CN41" s="119">
        <f t="shared" si="58"/>
        <v>93.51351351</v>
      </c>
    </row>
    <row r="42" ht="15.75" customHeight="1">
      <c r="A42" s="35">
        <v>37.0</v>
      </c>
      <c r="B42" s="36" t="s">
        <v>59</v>
      </c>
      <c r="C42" s="31">
        <v>6.0</v>
      </c>
      <c r="D42" s="31">
        <v>10.0</v>
      </c>
      <c r="E42" s="31">
        <f t="shared" si="12"/>
        <v>16</v>
      </c>
      <c r="F42" s="31">
        <f t="shared" si="13"/>
        <v>64</v>
      </c>
      <c r="G42" s="31">
        <v>8.0</v>
      </c>
      <c r="H42" s="31">
        <v>21.0</v>
      </c>
      <c r="I42" s="31">
        <f t="shared" si="14"/>
        <v>14</v>
      </c>
      <c r="J42" s="31">
        <f t="shared" si="15"/>
        <v>31</v>
      </c>
      <c r="K42" s="31">
        <f t="shared" si="16"/>
        <v>45</v>
      </c>
      <c r="L42" s="31">
        <f t="shared" si="17"/>
        <v>83.33333333</v>
      </c>
      <c r="M42" s="31">
        <v>9.0</v>
      </c>
      <c r="N42" s="31">
        <v>18.0</v>
      </c>
      <c r="O42" s="31">
        <f t="shared" ref="O42:P42" si="480">I42+M42</f>
        <v>23</v>
      </c>
      <c r="P42" s="31">
        <f t="shared" si="480"/>
        <v>49</v>
      </c>
      <c r="Q42" s="31">
        <f t="shared" si="19"/>
        <v>72</v>
      </c>
      <c r="R42" s="31">
        <f t="shared" si="20"/>
        <v>88.88888889</v>
      </c>
      <c r="S42" s="31">
        <v>12.0</v>
      </c>
      <c r="T42" s="31">
        <v>16.0</v>
      </c>
      <c r="U42" s="31">
        <f t="shared" ref="U42:V42" si="481">S42+O42</f>
        <v>35</v>
      </c>
      <c r="V42" s="31">
        <f t="shared" si="481"/>
        <v>65</v>
      </c>
      <c r="W42" s="31">
        <f t="shared" si="22"/>
        <v>100</v>
      </c>
      <c r="X42" s="31">
        <f t="shared" si="23"/>
        <v>90.90909091</v>
      </c>
      <c r="Y42" s="31">
        <v>5.0</v>
      </c>
      <c r="Z42" s="31">
        <v>12.0</v>
      </c>
      <c r="AA42" s="31">
        <f t="shared" ref="AA42:AB42" si="482">U42+Y42</f>
        <v>40</v>
      </c>
      <c r="AB42" s="31">
        <f t="shared" si="482"/>
        <v>77</v>
      </c>
      <c r="AC42" s="31">
        <f t="shared" si="25"/>
        <v>117</v>
      </c>
      <c r="AD42" s="31">
        <f t="shared" si="26"/>
        <v>87.96992481</v>
      </c>
      <c r="AE42" s="31">
        <v>6.0</v>
      </c>
      <c r="AF42" s="31">
        <v>8.0</v>
      </c>
      <c r="AG42" s="31">
        <f t="shared" ref="AG42:AH42" si="483">AA42+AE42</f>
        <v>46</v>
      </c>
      <c r="AH42" s="31">
        <f t="shared" si="483"/>
        <v>85</v>
      </c>
      <c r="AI42" s="31">
        <f t="shared" si="28"/>
        <v>131</v>
      </c>
      <c r="AJ42" s="31">
        <f t="shared" si="29"/>
        <v>85.06493506</v>
      </c>
      <c r="AK42" s="31">
        <v>9.0</v>
      </c>
      <c r="AL42" s="31">
        <v>14.0</v>
      </c>
      <c r="AM42" s="31">
        <f t="shared" ref="AM42:AN42" si="484">AG42 +AK42</f>
        <v>55</v>
      </c>
      <c r="AN42" s="31">
        <f t="shared" si="484"/>
        <v>99</v>
      </c>
      <c r="AO42" s="31">
        <f t="shared" si="31"/>
        <v>154</v>
      </c>
      <c r="AP42" s="31">
        <f t="shared" si="32"/>
        <v>82.35294118</v>
      </c>
      <c r="AQ42" s="117">
        <v>7.0</v>
      </c>
      <c r="AR42" s="117">
        <v>20.0</v>
      </c>
      <c r="AS42" s="31">
        <f t="shared" ref="AS42:AT42" si="485">AM42+AQ42</f>
        <v>62</v>
      </c>
      <c r="AT42" s="31">
        <f t="shared" si="485"/>
        <v>119</v>
      </c>
      <c r="AU42" s="31">
        <f t="shared" si="34"/>
        <v>181</v>
      </c>
      <c r="AV42" s="31">
        <f t="shared" si="35"/>
        <v>83.02752294</v>
      </c>
      <c r="AW42" s="117">
        <v>7.0</v>
      </c>
      <c r="AX42" s="117">
        <v>16.0</v>
      </c>
      <c r="AY42" s="31">
        <f t="shared" ref="AY42:AZ42" si="486">AS42+AW42</f>
        <v>69</v>
      </c>
      <c r="AZ42" s="31">
        <f t="shared" si="486"/>
        <v>135</v>
      </c>
      <c r="BA42" s="31">
        <f t="shared" si="37"/>
        <v>204</v>
      </c>
      <c r="BB42" s="31">
        <f t="shared" si="38"/>
        <v>83.60655738</v>
      </c>
      <c r="BC42" s="117">
        <v>6.0</v>
      </c>
      <c r="BD42" s="117">
        <v>13.0</v>
      </c>
      <c r="BE42" s="31">
        <f t="shared" ref="BE42:BF42" si="487">AY42+BC42</f>
        <v>75</v>
      </c>
      <c r="BF42" s="31">
        <f t="shared" si="487"/>
        <v>148</v>
      </c>
      <c r="BG42" s="31">
        <f t="shared" si="40"/>
        <v>223</v>
      </c>
      <c r="BH42" s="31">
        <f t="shared" si="41"/>
        <v>83.52059925</v>
      </c>
      <c r="BI42" s="118">
        <v>7.0</v>
      </c>
      <c r="BJ42" s="118">
        <v>15.0</v>
      </c>
      <c r="BK42" s="31">
        <f t="shared" ref="BK42:BL42" si="488">BE42+BI42</f>
        <v>82</v>
      </c>
      <c r="BL42" s="31">
        <f t="shared" si="488"/>
        <v>163</v>
      </c>
      <c r="BM42" s="31">
        <f t="shared" si="43"/>
        <v>245</v>
      </c>
      <c r="BN42" s="119">
        <f t="shared" si="44"/>
        <v>84.77508651</v>
      </c>
      <c r="BO42" s="118">
        <v>6.0</v>
      </c>
      <c r="BP42" s="118">
        <v>14.0</v>
      </c>
      <c r="BQ42" s="117">
        <f t="shared" si="45"/>
        <v>88</v>
      </c>
      <c r="BR42" s="31">
        <f t="shared" si="46"/>
        <v>177</v>
      </c>
      <c r="BS42" s="31">
        <f t="shared" si="47"/>
        <v>265</v>
      </c>
      <c r="BT42" s="119">
        <f t="shared" si="48"/>
        <v>84.66453674</v>
      </c>
      <c r="BU42" s="120">
        <v>3.0</v>
      </c>
      <c r="BV42" s="120">
        <v>9.0</v>
      </c>
      <c r="BW42" s="119">
        <f t="shared" ref="BW42:BX42" si="489">BQ42+BU42</f>
        <v>91</v>
      </c>
      <c r="BX42" s="119">
        <f t="shared" si="489"/>
        <v>186</v>
      </c>
      <c r="BY42" s="119">
        <f t="shared" si="50"/>
        <v>277</v>
      </c>
      <c r="BZ42" s="119">
        <f t="shared" si="51"/>
        <v>84.70948012</v>
      </c>
      <c r="CA42" s="120">
        <v>8.0</v>
      </c>
      <c r="CB42" s="120">
        <v>3.0</v>
      </c>
      <c r="CC42" s="119">
        <f t="shared" ref="CC42:CD42" si="490">BW42+CA42</f>
        <v>99</v>
      </c>
      <c r="CD42" s="119">
        <f t="shared" si="490"/>
        <v>189</v>
      </c>
      <c r="CE42" s="119">
        <f t="shared" si="53"/>
        <v>288</v>
      </c>
      <c r="CF42" s="119">
        <f t="shared" si="54"/>
        <v>83.23699422</v>
      </c>
      <c r="CG42" s="120">
        <v>7.0</v>
      </c>
      <c r="CH42" s="120">
        <v>16.0</v>
      </c>
      <c r="CI42" s="119">
        <f t="shared" ref="CI42:CJ42" si="491">CC42+CG42</f>
        <v>106</v>
      </c>
      <c r="CJ42" s="119">
        <f t="shared" si="491"/>
        <v>205</v>
      </c>
      <c r="CK42" s="119">
        <f t="shared" si="71"/>
        <v>311</v>
      </c>
      <c r="CL42" s="119">
        <f t="shared" si="56"/>
        <v>87.60330579</v>
      </c>
      <c r="CM42" s="119">
        <f t="shared" si="57"/>
        <v>82.32931727</v>
      </c>
      <c r="CN42" s="119">
        <f t="shared" si="58"/>
        <v>84.05405405</v>
      </c>
    </row>
    <row r="43" ht="15.75" customHeight="1">
      <c r="A43" s="35">
        <v>38.0</v>
      </c>
      <c r="B43" s="36" t="s">
        <v>60</v>
      </c>
      <c r="C43" s="31">
        <v>9.0</v>
      </c>
      <c r="D43" s="31">
        <v>15.0</v>
      </c>
      <c r="E43" s="31">
        <f t="shared" si="12"/>
        <v>24</v>
      </c>
      <c r="F43" s="31">
        <f t="shared" si="13"/>
        <v>96</v>
      </c>
      <c r="G43" s="31">
        <v>8.0</v>
      </c>
      <c r="H43" s="31">
        <v>21.0</v>
      </c>
      <c r="I43" s="31">
        <f t="shared" si="14"/>
        <v>17</v>
      </c>
      <c r="J43" s="31">
        <f t="shared" si="15"/>
        <v>36</v>
      </c>
      <c r="K43" s="31">
        <f t="shared" si="16"/>
        <v>53</v>
      </c>
      <c r="L43" s="31">
        <f t="shared" si="17"/>
        <v>98.14814815</v>
      </c>
      <c r="M43" s="31">
        <v>9.0</v>
      </c>
      <c r="N43" s="31">
        <v>18.0</v>
      </c>
      <c r="O43" s="31">
        <f t="shared" ref="O43:P43" si="492">I43+M43</f>
        <v>26</v>
      </c>
      <c r="P43" s="31">
        <f t="shared" si="492"/>
        <v>54</v>
      </c>
      <c r="Q43" s="31">
        <f t="shared" si="19"/>
        <v>80</v>
      </c>
      <c r="R43" s="31">
        <f t="shared" si="20"/>
        <v>98.7654321</v>
      </c>
      <c r="S43" s="31">
        <v>12.0</v>
      </c>
      <c r="T43" s="31">
        <v>15.0</v>
      </c>
      <c r="U43" s="31">
        <f t="shared" ref="U43:V43" si="493">S43+O43</f>
        <v>38</v>
      </c>
      <c r="V43" s="31">
        <f t="shared" si="493"/>
        <v>69</v>
      </c>
      <c r="W43" s="31">
        <f t="shared" si="22"/>
        <v>107</v>
      </c>
      <c r="X43" s="31">
        <f t="shared" si="23"/>
        <v>97.27272727</v>
      </c>
      <c r="Y43" s="31">
        <v>7.0</v>
      </c>
      <c r="Z43" s="31">
        <v>15.0</v>
      </c>
      <c r="AA43" s="31">
        <f t="shared" ref="AA43:AB43" si="494">U43+Y43</f>
        <v>45</v>
      </c>
      <c r="AB43" s="31">
        <f t="shared" si="494"/>
        <v>84</v>
      </c>
      <c r="AC43" s="31">
        <f t="shared" si="25"/>
        <v>129</v>
      </c>
      <c r="AD43" s="31">
        <f t="shared" si="26"/>
        <v>96.9924812</v>
      </c>
      <c r="AE43" s="31">
        <v>7.0</v>
      </c>
      <c r="AF43" s="31">
        <v>13.0</v>
      </c>
      <c r="AG43" s="31">
        <f t="shared" ref="AG43:AH43" si="495">AA43+AE43</f>
        <v>52</v>
      </c>
      <c r="AH43" s="31">
        <f t="shared" si="495"/>
        <v>97</v>
      </c>
      <c r="AI43" s="31">
        <f t="shared" si="28"/>
        <v>149</v>
      </c>
      <c r="AJ43" s="31">
        <f t="shared" si="29"/>
        <v>96.75324675</v>
      </c>
      <c r="AK43" s="31">
        <v>10.0</v>
      </c>
      <c r="AL43" s="31">
        <v>20.0</v>
      </c>
      <c r="AM43" s="31">
        <f t="shared" ref="AM43:AN43" si="496">AG43 +AK43</f>
        <v>62</v>
      </c>
      <c r="AN43" s="31">
        <f t="shared" si="496"/>
        <v>117</v>
      </c>
      <c r="AO43" s="31">
        <f t="shared" si="31"/>
        <v>179</v>
      </c>
      <c r="AP43" s="31">
        <f t="shared" si="32"/>
        <v>95.72192513</v>
      </c>
      <c r="AQ43" s="117">
        <v>9.0</v>
      </c>
      <c r="AR43" s="117">
        <v>22.0</v>
      </c>
      <c r="AS43" s="31">
        <f t="shared" ref="AS43:AT43" si="497">AM43+AQ43</f>
        <v>71</v>
      </c>
      <c r="AT43" s="31">
        <f t="shared" si="497"/>
        <v>139</v>
      </c>
      <c r="AU43" s="31">
        <f t="shared" si="34"/>
        <v>210</v>
      </c>
      <c r="AV43" s="31">
        <f t="shared" si="35"/>
        <v>96.33027523</v>
      </c>
      <c r="AW43" s="117">
        <v>8.0</v>
      </c>
      <c r="AX43" s="117">
        <v>18.0</v>
      </c>
      <c r="AY43" s="31">
        <f t="shared" ref="AY43:AZ43" si="498">AS43+AW43</f>
        <v>79</v>
      </c>
      <c r="AZ43" s="31">
        <f t="shared" si="498"/>
        <v>157</v>
      </c>
      <c r="BA43" s="31">
        <f t="shared" si="37"/>
        <v>236</v>
      </c>
      <c r="BB43" s="31">
        <f t="shared" si="38"/>
        <v>96.72131148</v>
      </c>
      <c r="BC43" s="117">
        <v>8.0</v>
      </c>
      <c r="BD43" s="117">
        <v>15.0</v>
      </c>
      <c r="BE43" s="31">
        <f t="shared" ref="BE43:BF43" si="499">AY43+BC43</f>
        <v>87</v>
      </c>
      <c r="BF43" s="31">
        <f t="shared" si="499"/>
        <v>172</v>
      </c>
      <c r="BG43" s="31">
        <f t="shared" si="40"/>
        <v>259</v>
      </c>
      <c r="BH43" s="31">
        <f t="shared" si="41"/>
        <v>97.00374532</v>
      </c>
      <c r="BI43" s="118">
        <v>7.0</v>
      </c>
      <c r="BJ43" s="118">
        <v>13.0</v>
      </c>
      <c r="BK43" s="31">
        <f t="shared" ref="BK43:BL43" si="500">BE43+BI43</f>
        <v>94</v>
      </c>
      <c r="BL43" s="31">
        <f t="shared" si="500"/>
        <v>185</v>
      </c>
      <c r="BM43" s="31">
        <f t="shared" si="43"/>
        <v>279</v>
      </c>
      <c r="BN43" s="119">
        <f t="shared" si="44"/>
        <v>96.53979239</v>
      </c>
      <c r="BO43" s="118">
        <v>7.0</v>
      </c>
      <c r="BP43" s="118">
        <v>17.0</v>
      </c>
      <c r="BQ43" s="117">
        <f t="shared" si="45"/>
        <v>101</v>
      </c>
      <c r="BR43" s="31">
        <f t="shared" si="46"/>
        <v>202</v>
      </c>
      <c r="BS43" s="31">
        <f t="shared" si="47"/>
        <v>303</v>
      </c>
      <c r="BT43" s="119">
        <f t="shared" si="48"/>
        <v>96.80511182</v>
      </c>
      <c r="BU43" s="120">
        <v>4.0</v>
      </c>
      <c r="BV43" s="120">
        <v>10.0</v>
      </c>
      <c r="BW43" s="119">
        <f t="shared" ref="BW43:BX43" si="501">BQ43+BU43</f>
        <v>105</v>
      </c>
      <c r="BX43" s="119">
        <f t="shared" si="501"/>
        <v>212</v>
      </c>
      <c r="BY43" s="119">
        <f t="shared" si="50"/>
        <v>317</v>
      </c>
      <c r="BZ43" s="119">
        <f t="shared" si="51"/>
        <v>96.94189602</v>
      </c>
      <c r="CA43" s="120">
        <v>7.0</v>
      </c>
      <c r="CB43" s="120">
        <v>7.0</v>
      </c>
      <c r="CC43" s="119">
        <f t="shared" ref="CC43:CD43" si="502">BW43+CA43</f>
        <v>112</v>
      </c>
      <c r="CD43" s="119">
        <f t="shared" si="502"/>
        <v>219</v>
      </c>
      <c r="CE43" s="119">
        <f t="shared" si="53"/>
        <v>331</v>
      </c>
      <c r="CF43" s="119">
        <f t="shared" si="54"/>
        <v>95.66473988</v>
      </c>
      <c r="CG43" s="120">
        <v>5.0</v>
      </c>
      <c r="CH43" s="120">
        <v>17.0</v>
      </c>
      <c r="CI43" s="119">
        <f t="shared" ref="CI43:CJ43" si="503">CC43+CG43</f>
        <v>117</v>
      </c>
      <c r="CJ43" s="119">
        <f t="shared" si="503"/>
        <v>236</v>
      </c>
      <c r="CK43" s="119">
        <f t="shared" si="71"/>
        <v>353</v>
      </c>
      <c r="CL43" s="119">
        <f t="shared" si="56"/>
        <v>96.69421488</v>
      </c>
      <c r="CM43" s="119">
        <f t="shared" si="57"/>
        <v>94.77911647</v>
      </c>
      <c r="CN43" s="119">
        <f t="shared" si="58"/>
        <v>95.40540541</v>
      </c>
    </row>
    <row r="44" ht="15.75" customHeight="1">
      <c r="A44" s="35">
        <v>39.0</v>
      </c>
      <c r="B44" s="36" t="s">
        <v>61</v>
      </c>
      <c r="C44" s="31">
        <v>8.0</v>
      </c>
      <c r="D44" s="31">
        <v>14.0</v>
      </c>
      <c r="E44" s="31">
        <f t="shared" si="12"/>
        <v>22</v>
      </c>
      <c r="F44" s="31">
        <f t="shared" si="13"/>
        <v>88</v>
      </c>
      <c r="G44" s="31">
        <v>8.0</v>
      </c>
      <c r="H44" s="31">
        <v>21.0</v>
      </c>
      <c r="I44" s="31">
        <f t="shared" si="14"/>
        <v>16</v>
      </c>
      <c r="J44" s="31">
        <f t="shared" si="15"/>
        <v>35</v>
      </c>
      <c r="K44" s="31">
        <f t="shared" si="16"/>
        <v>51</v>
      </c>
      <c r="L44" s="31">
        <f t="shared" si="17"/>
        <v>94.44444444</v>
      </c>
      <c r="M44" s="31">
        <v>8.0</v>
      </c>
      <c r="N44" s="31">
        <v>18.0</v>
      </c>
      <c r="O44" s="31">
        <f t="shared" ref="O44:P44" si="504">I44+M44</f>
        <v>24</v>
      </c>
      <c r="P44" s="31">
        <f t="shared" si="504"/>
        <v>53</v>
      </c>
      <c r="Q44" s="31">
        <f t="shared" si="19"/>
        <v>77</v>
      </c>
      <c r="R44" s="31">
        <f t="shared" si="20"/>
        <v>95.0617284</v>
      </c>
      <c r="S44" s="31">
        <v>10.0</v>
      </c>
      <c r="T44" s="31">
        <v>14.0</v>
      </c>
      <c r="U44" s="31">
        <f t="shared" ref="U44:V44" si="505">S44+O44</f>
        <v>34</v>
      </c>
      <c r="V44" s="31">
        <f t="shared" si="505"/>
        <v>67</v>
      </c>
      <c r="W44" s="31">
        <f t="shared" si="22"/>
        <v>101</v>
      </c>
      <c r="X44" s="31">
        <f t="shared" si="23"/>
        <v>91.81818182</v>
      </c>
      <c r="Y44" s="31">
        <v>6.0</v>
      </c>
      <c r="Z44" s="31">
        <v>12.0</v>
      </c>
      <c r="AA44" s="31">
        <f t="shared" ref="AA44:AB44" si="506">U44+Y44</f>
        <v>40</v>
      </c>
      <c r="AB44" s="31">
        <f t="shared" si="506"/>
        <v>79</v>
      </c>
      <c r="AC44" s="31">
        <f t="shared" si="25"/>
        <v>119</v>
      </c>
      <c r="AD44" s="31">
        <f t="shared" si="26"/>
        <v>89.47368421</v>
      </c>
      <c r="AE44" s="31">
        <v>2.0</v>
      </c>
      <c r="AF44" s="31">
        <v>9.0</v>
      </c>
      <c r="AG44" s="31">
        <f t="shared" ref="AG44:AH44" si="507">AA44+AE44</f>
        <v>42</v>
      </c>
      <c r="AH44" s="31">
        <f t="shared" si="507"/>
        <v>88</v>
      </c>
      <c r="AI44" s="31">
        <f t="shared" si="28"/>
        <v>130</v>
      </c>
      <c r="AJ44" s="31">
        <f t="shared" si="29"/>
        <v>84.41558442</v>
      </c>
      <c r="AK44" s="31">
        <v>9.0</v>
      </c>
      <c r="AL44" s="31">
        <v>20.0</v>
      </c>
      <c r="AM44" s="31">
        <f t="shared" ref="AM44:AN44" si="508">AG44 +AK44</f>
        <v>51</v>
      </c>
      <c r="AN44" s="31">
        <f t="shared" si="508"/>
        <v>108</v>
      </c>
      <c r="AO44" s="31">
        <f t="shared" si="31"/>
        <v>159</v>
      </c>
      <c r="AP44" s="31">
        <f t="shared" si="32"/>
        <v>85.02673797</v>
      </c>
      <c r="AQ44" s="117">
        <v>9.0</v>
      </c>
      <c r="AR44" s="117">
        <v>22.0</v>
      </c>
      <c r="AS44" s="31">
        <f t="shared" ref="AS44:AT44" si="509">AM44+AQ44</f>
        <v>60</v>
      </c>
      <c r="AT44" s="31">
        <f t="shared" si="509"/>
        <v>130</v>
      </c>
      <c r="AU44" s="31">
        <f t="shared" si="34"/>
        <v>190</v>
      </c>
      <c r="AV44" s="31">
        <f t="shared" si="35"/>
        <v>87.1559633</v>
      </c>
      <c r="AW44" s="117">
        <v>8.0</v>
      </c>
      <c r="AX44" s="117">
        <v>17.0</v>
      </c>
      <c r="AY44" s="31">
        <f t="shared" ref="AY44:AZ44" si="510">AS44+AW44</f>
        <v>68</v>
      </c>
      <c r="AZ44" s="31">
        <f t="shared" si="510"/>
        <v>147</v>
      </c>
      <c r="BA44" s="31">
        <f t="shared" si="37"/>
        <v>215</v>
      </c>
      <c r="BB44" s="31">
        <f t="shared" si="38"/>
        <v>88.1147541</v>
      </c>
      <c r="BC44" s="117">
        <v>8.0</v>
      </c>
      <c r="BD44" s="117">
        <v>15.0</v>
      </c>
      <c r="BE44" s="31">
        <f t="shared" ref="BE44:BF44" si="511">AY44+BC44</f>
        <v>76</v>
      </c>
      <c r="BF44" s="31">
        <f t="shared" si="511"/>
        <v>162</v>
      </c>
      <c r="BG44" s="31">
        <f t="shared" si="40"/>
        <v>238</v>
      </c>
      <c r="BH44" s="31">
        <f t="shared" si="41"/>
        <v>89.13857678</v>
      </c>
      <c r="BI44" s="118">
        <v>7.0</v>
      </c>
      <c r="BJ44" s="118">
        <v>9.0</v>
      </c>
      <c r="BK44" s="31">
        <f t="shared" ref="BK44:BL44" si="512">BE44+BI44</f>
        <v>83</v>
      </c>
      <c r="BL44" s="31">
        <f t="shared" si="512"/>
        <v>171</v>
      </c>
      <c r="BM44" s="31">
        <f t="shared" si="43"/>
        <v>254</v>
      </c>
      <c r="BN44" s="119">
        <f t="shared" si="44"/>
        <v>87.88927336</v>
      </c>
      <c r="BO44" s="118">
        <v>7.0</v>
      </c>
      <c r="BP44" s="118">
        <v>17.0</v>
      </c>
      <c r="BQ44" s="117">
        <f t="shared" si="45"/>
        <v>90</v>
      </c>
      <c r="BR44" s="31">
        <f t="shared" si="46"/>
        <v>188</v>
      </c>
      <c r="BS44" s="31">
        <f t="shared" si="47"/>
        <v>278</v>
      </c>
      <c r="BT44" s="119">
        <f t="shared" si="48"/>
        <v>88.81789137</v>
      </c>
      <c r="BU44" s="120">
        <v>4.0</v>
      </c>
      <c r="BV44" s="120">
        <v>10.0</v>
      </c>
      <c r="BW44" s="119">
        <f t="shared" ref="BW44:BX44" si="513">BQ44+BU44</f>
        <v>94</v>
      </c>
      <c r="BX44" s="119">
        <f t="shared" si="513"/>
        <v>198</v>
      </c>
      <c r="BY44" s="119">
        <f t="shared" si="50"/>
        <v>292</v>
      </c>
      <c r="BZ44" s="119">
        <f t="shared" si="51"/>
        <v>89.29663609</v>
      </c>
      <c r="CA44" s="120">
        <v>8.0</v>
      </c>
      <c r="CB44" s="120">
        <v>7.0</v>
      </c>
      <c r="CC44" s="119">
        <f t="shared" ref="CC44:CD44" si="514">BW44+CA44</f>
        <v>102</v>
      </c>
      <c r="CD44" s="119">
        <f t="shared" si="514"/>
        <v>205</v>
      </c>
      <c r="CE44" s="119">
        <f t="shared" si="53"/>
        <v>307</v>
      </c>
      <c r="CF44" s="119">
        <f t="shared" si="54"/>
        <v>88.7283237</v>
      </c>
      <c r="CG44" s="120">
        <v>7.0</v>
      </c>
      <c r="CH44" s="120">
        <v>15.0</v>
      </c>
      <c r="CI44" s="119">
        <f t="shared" ref="CI44:CJ44" si="515">CC44+CG44</f>
        <v>109</v>
      </c>
      <c r="CJ44" s="119">
        <f t="shared" si="515"/>
        <v>220</v>
      </c>
      <c r="CK44" s="119">
        <f t="shared" si="71"/>
        <v>329</v>
      </c>
      <c r="CL44" s="119">
        <f t="shared" si="56"/>
        <v>90.08264463</v>
      </c>
      <c r="CM44" s="119">
        <f t="shared" si="57"/>
        <v>88.35341365</v>
      </c>
      <c r="CN44" s="119">
        <f t="shared" si="58"/>
        <v>88.91891892</v>
      </c>
    </row>
    <row r="45" ht="15.75" customHeight="1">
      <c r="A45" s="35">
        <v>40.0</v>
      </c>
      <c r="B45" s="36" t="s">
        <v>62</v>
      </c>
      <c r="C45" s="31">
        <v>9.0</v>
      </c>
      <c r="D45" s="31">
        <v>16.0</v>
      </c>
      <c r="E45" s="31">
        <f t="shared" si="12"/>
        <v>25</v>
      </c>
      <c r="F45" s="31">
        <f t="shared" si="13"/>
        <v>100</v>
      </c>
      <c r="G45" s="31">
        <v>7.0</v>
      </c>
      <c r="H45" s="31">
        <v>21.0</v>
      </c>
      <c r="I45" s="31">
        <f t="shared" si="14"/>
        <v>16</v>
      </c>
      <c r="J45" s="31">
        <f t="shared" si="15"/>
        <v>37</v>
      </c>
      <c r="K45" s="31">
        <f t="shared" si="16"/>
        <v>53</v>
      </c>
      <c r="L45" s="31">
        <f t="shared" si="17"/>
        <v>98.14814815</v>
      </c>
      <c r="M45" s="31">
        <v>7.0</v>
      </c>
      <c r="N45" s="31">
        <v>17.0</v>
      </c>
      <c r="O45" s="31">
        <f t="shared" ref="O45:P45" si="516">I45+M45</f>
        <v>23</v>
      </c>
      <c r="P45" s="31">
        <f t="shared" si="516"/>
        <v>54</v>
      </c>
      <c r="Q45" s="31">
        <f t="shared" si="19"/>
        <v>77</v>
      </c>
      <c r="R45" s="31">
        <f t="shared" si="20"/>
        <v>95.0617284</v>
      </c>
      <c r="S45" s="31">
        <v>13.0</v>
      </c>
      <c r="T45" s="31">
        <v>16.0</v>
      </c>
      <c r="U45" s="31">
        <f t="shared" ref="U45:V45" si="517">S45+O45</f>
        <v>36</v>
      </c>
      <c r="V45" s="31">
        <f t="shared" si="517"/>
        <v>70</v>
      </c>
      <c r="W45" s="31">
        <f t="shared" si="22"/>
        <v>106</v>
      </c>
      <c r="X45" s="31">
        <f t="shared" si="23"/>
        <v>96.36363636</v>
      </c>
      <c r="Y45" s="31">
        <v>7.0</v>
      </c>
      <c r="Z45" s="31">
        <v>13.0</v>
      </c>
      <c r="AA45" s="31">
        <f t="shared" ref="AA45:AB45" si="518">U45+Y45</f>
        <v>43</v>
      </c>
      <c r="AB45" s="31">
        <f t="shared" si="518"/>
        <v>83</v>
      </c>
      <c r="AC45" s="31">
        <f t="shared" si="25"/>
        <v>126</v>
      </c>
      <c r="AD45" s="31">
        <f t="shared" si="26"/>
        <v>94.73684211</v>
      </c>
      <c r="AE45" s="31">
        <v>4.0</v>
      </c>
      <c r="AF45" s="31">
        <v>10.0</v>
      </c>
      <c r="AG45" s="31">
        <f t="shared" ref="AG45:AH45" si="519">AA45+AE45</f>
        <v>47</v>
      </c>
      <c r="AH45" s="31">
        <f t="shared" si="519"/>
        <v>93</v>
      </c>
      <c r="AI45" s="31">
        <f t="shared" si="28"/>
        <v>140</v>
      </c>
      <c r="AJ45" s="31">
        <f t="shared" si="29"/>
        <v>90.90909091</v>
      </c>
      <c r="AK45" s="31">
        <v>10.0</v>
      </c>
      <c r="AL45" s="31">
        <v>22.0</v>
      </c>
      <c r="AM45" s="31">
        <f t="shared" ref="AM45:AN45" si="520">AG45 +AK45</f>
        <v>57</v>
      </c>
      <c r="AN45" s="31">
        <f t="shared" si="520"/>
        <v>115</v>
      </c>
      <c r="AO45" s="31">
        <f t="shared" si="31"/>
        <v>172</v>
      </c>
      <c r="AP45" s="31">
        <f t="shared" si="32"/>
        <v>91.97860963</v>
      </c>
      <c r="AQ45" s="117">
        <v>9.0</v>
      </c>
      <c r="AR45" s="117">
        <v>20.0</v>
      </c>
      <c r="AS45" s="31">
        <f t="shared" ref="AS45:AT45" si="521">AM45+AQ45</f>
        <v>66</v>
      </c>
      <c r="AT45" s="31">
        <f t="shared" si="521"/>
        <v>135</v>
      </c>
      <c r="AU45" s="31">
        <f t="shared" si="34"/>
        <v>201</v>
      </c>
      <c r="AV45" s="31">
        <f t="shared" si="35"/>
        <v>92.20183486</v>
      </c>
      <c r="AW45" s="117">
        <v>8.0</v>
      </c>
      <c r="AX45" s="117">
        <v>16.0</v>
      </c>
      <c r="AY45" s="31">
        <f t="shared" ref="AY45:AZ45" si="522">AS45+AW45</f>
        <v>74</v>
      </c>
      <c r="AZ45" s="31">
        <f t="shared" si="522"/>
        <v>151</v>
      </c>
      <c r="BA45" s="31">
        <f t="shared" si="37"/>
        <v>225</v>
      </c>
      <c r="BB45" s="31">
        <f t="shared" si="38"/>
        <v>92.21311475</v>
      </c>
      <c r="BC45" s="117">
        <v>6.0</v>
      </c>
      <c r="BD45" s="117">
        <v>12.0</v>
      </c>
      <c r="BE45" s="31">
        <f t="shared" ref="BE45:BF45" si="523">AY45+BC45</f>
        <v>80</v>
      </c>
      <c r="BF45" s="31">
        <f t="shared" si="523"/>
        <v>163</v>
      </c>
      <c r="BG45" s="31">
        <f t="shared" si="40"/>
        <v>243</v>
      </c>
      <c r="BH45" s="31">
        <f t="shared" si="41"/>
        <v>91.01123596</v>
      </c>
      <c r="BI45" s="118">
        <v>7.0</v>
      </c>
      <c r="BJ45" s="118">
        <v>15.0</v>
      </c>
      <c r="BK45" s="31">
        <f t="shared" ref="BK45:BL45" si="524">BE45+BI45</f>
        <v>87</v>
      </c>
      <c r="BL45" s="31">
        <f t="shared" si="524"/>
        <v>178</v>
      </c>
      <c r="BM45" s="31">
        <f t="shared" si="43"/>
        <v>265</v>
      </c>
      <c r="BN45" s="119">
        <f t="shared" si="44"/>
        <v>91.69550173</v>
      </c>
      <c r="BO45" s="41">
        <v>7.0</v>
      </c>
      <c r="BP45" s="118">
        <v>15.0</v>
      </c>
      <c r="BQ45" s="117">
        <f t="shared" si="45"/>
        <v>94</v>
      </c>
      <c r="BR45" s="31">
        <f t="shared" si="46"/>
        <v>193</v>
      </c>
      <c r="BS45" s="31">
        <f t="shared" si="47"/>
        <v>287</v>
      </c>
      <c r="BT45" s="119">
        <f t="shared" si="48"/>
        <v>91.69329073</v>
      </c>
      <c r="BU45" s="120">
        <v>4.0</v>
      </c>
      <c r="BV45" s="120">
        <v>10.0</v>
      </c>
      <c r="BW45" s="119">
        <f t="shared" ref="BW45:BX45" si="525">BQ45+BU45</f>
        <v>98</v>
      </c>
      <c r="BX45" s="119">
        <f t="shared" si="525"/>
        <v>203</v>
      </c>
      <c r="BY45" s="119">
        <f t="shared" si="50"/>
        <v>301</v>
      </c>
      <c r="BZ45" s="119">
        <f t="shared" si="51"/>
        <v>92.04892966</v>
      </c>
      <c r="CA45" s="120">
        <v>7.0</v>
      </c>
      <c r="CB45" s="120">
        <v>11.0</v>
      </c>
      <c r="CC45" s="119">
        <f t="shared" ref="CC45:CD45" si="526">BW45+CA45</f>
        <v>105</v>
      </c>
      <c r="CD45" s="119">
        <f t="shared" si="526"/>
        <v>214</v>
      </c>
      <c r="CE45" s="119">
        <f t="shared" si="53"/>
        <v>319</v>
      </c>
      <c r="CF45" s="119">
        <f t="shared" si="54"/>
        <v>92.19653179</v>
      </c>
      <c r="CG45" s="120">
        <v>6.0</v>
      </c>
      <c r="CH45" s="120">
        <v>17.0</v>
      </c>
      <c r="CI45" s="119">
        <f t="shared" ref="CI45:CJ45" si="527">CC45+CG45</f>
        <v>111</v>
      </c>
      <c r="CJ45" s="119">
        <f t="shared" si="527"/>
        <v>231</v>
      </c>
      <c r="CK45" s="119">
        <f t="shared" si="71"/>
        <v>342</v>
      </c>
      <c r="CL45" s="119">
        <f t="shared" si="56"/>
        <v>91.73553719</v>
      </c>
      <c r="CM45" s="119">
        <f t="shared" si="57"/>
        <v>92.77108434</v>
      </c>
      <c r="CN45" s="119">
        <f t="shared" si="58"/>
        <v>92.43243243</v>
      </c>
    </row>
    <row r="46" ht="15.75" customHeight="1">
      <c r="A46" s="37"/>
      <c r="B46" s="37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E1"/>
    <mergeCell ref="A2:E2"/>
    <mergeCell ref="C3:F3"/>
    <mergeCell ref="G3:L3"/>
    <mergeCell ref="M3:R3"/>
    <mergeCell ref="S3:X3"/>
    <mergeCell ref="Y3:AD3"/>
    <mergeCell ref="BU3:BZ3"/>
    <mergeCell ref="CA3:CF3"/>
    <mergeCell ref="AE3:AJ3"/>
    <mergeCell ref="AK3:AP3"/>
    <mergeCell ref="AQ3:AV3"/>
    <mergeCell ref="AW3:BB3"/>
    <mergeCell ref="BC3:BH3"/>
    <mergeCell ref="BI3:BN3"/>
    <mergeCell ref="BO3:BT3"/>
  </mergeCells>
  <hyperlinks>
    <hyperlink r:id="rId1" ref="A3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5"/>
    <col customWidth="1" min="2" max="2" width="24.25"/>
    <col customWidth="1" min="3" max="6" width="12.63"/>
  </cols>
  <sheetData>
    <row r="1" ht="15.75" customHeight="1">
      <c r="A1" s="1" t="s">
        <v>0</v>
      </c>
      <c r="B1" s="13"/>
      <c r="C1" s="13"/>
      <c r="D1" s="13"/>
      <c r="E1" s="13"/>
      <c r="F1" s="14"/>
      <c r="DT1" s="4"/>
      <c r="DU1" s="4"/>
    </row>
    <row r="2" ht="15.75" customHeight="1">
      <c r="A2" s="1" t="s">
        <v>1</v>
      </c>
      <c r="B2" s="13"/>
      <c r="C2" s="13"/>
      <c r="D2" s="13"/>
      <c r="E2" s="13"/>
      <c r="F2" s="14"/>
      <c r="DT2" s="4"/>
      <c r="DU2" s="4"/>
    </row>
    <row r="3" ht="15.75" customHeight="1">
      <c r="A3" s="5" t="s">
        <v>2</v>
      </c>
      <c r="B3" s="6" t="s">
        <v>3</v>
      </c>
      <c r="C3" s="7" t="s">
        <v>4</v>
      </c>
      <c r="D3" s="8"/>
      <c r="E3" s="8"/>
      <c r="F3" s="8"/>
      <c r="G3" s="8"/>
      <c r="H3" s="8"/>
      <c r="I3" s="8"/>
      <c r="J3" s="8"/>
      <c r="K3" s="9"/>
      <c r="L3" s="12">
        <v>45658.0</v>
      </c>
      <c r="M3" s="13"/>
      <c r="N3" s="13"/>
      <c r="O3" s="13"/>
      <c r="P3" s="13"/>
      <c r="Q3" s="13"/>
      <c r="R3" s="13"/>
      <c r="S3" s="14"/>
      <c r="T3" s="121">
        <v>45689.0</v>
      </c>
      <c r="U3" s="13"/>
      <c r="V3" s="13"/>
      <c r="W3" s="13"/>
      <c r="X3" s="13"/>
      <c r="Y3" s="13"/>
      <c r="Z3" s="13"/>
      <c r="AA3" s="14"/>
      <c r="AB3" s="121">
        <v>45717.0</v>
      </c>
      <c r="AC3" s="13"/>
      <c r="AD3" s="13"/>
      <c r="AE3" s="13"/>
      <c r="AF3" s="13"/>
      <c r="AG3" s="13"/>
      <c r="AH3" s="13"/>
      <c r="AI3" s="14"/>
      <c r="AJ3" s="105">
        <v>45748.0</v>
      </c>
      <c r="AK3" s="13"/>
      <c r="AL3" s="13"/>
      <c r="AM3" s="13"/>
      <c r="AN3" s="13"/>
      <c r="AO3" s="13"/>
      <c r="AP3" s="13"/>
      <c r="AQ3" s="14"/>
      <c r="AR3" s="105">
        <v>45778.0</v>
      </c>
      <c r="AS3" s="13"/>
      <c r="AT3" s="13"/>
      <c r="AU3" s="13"/>
      <c r="AV3" s="13"/>
      <c r="AW3" s="13"/>
      <c r="AX3" s="13"/>
      <c r="AY3" s="14"/>
      <c r="AZ3" s="105">
        <v>45809.0</v>
      </c>
      <c r="BA3" s="13"/>
      <c r="BB3" s="13"/>
      <c r="BC3" s="13"/>
      <c r="BD3" s="13"/>
      <c r="BE3" s="13"/>
      <c r="BF3" s="13"/>
      <c r="BG3" s="14"/>
      <c r="BH3" s="122">
        <v>45839.0</v>
      </c>
      <c r="BI3" s="13"/>
      <c r="BJ3" s="13"/>
      <c r="BK3" s="13"/>
      <c r="BL3" s="13"/>
      <c r="BM3" s="13"/>
      <c r="BN3" s="13"/>
      <c r="BO3" s="14"/>
      <c r="BP3" s="122">
        <v>45870.0</v>
      </c>
      <c r="BQ3" s="13"/>
      <c r="BR3" s="13"/>
      <c r="BS3" s="13"/>
      <c r="BT3" s="13"/>
      <c r="BU3" s="13"/>
      <c r="BV3" s="13"/>
      <c r="BW3" s="14"/>
      <c r="BX3" s="122">
        <v>45901.0</v>
      </c>
      <c r="BY3" s="13"/>
      <c r="BZ3" s="13"/>
      <c r="CA3" s="13"/>
      <c r="CB3" s="13"/>
      <c r="CC3" s="13"/>
      <c r="CD3" s="13"/>
      <c r="CE3" s="14"/>
      <c r="CF3" s="122">
        <v>45931.0</v>
      </c>
      <c r="CG3" s="13"/>
      <c r="CH3" s="13"/>
      <c r="CI3" s="13"/>
      <c r="CJ3" s="13"/>
      <c r="CK3" s="13"/>
      <c r="CL3" s="13"/>
      <c r="CM3" s="14"/>
      <c r="CN3" s="122">
        <v>45962.0</v>
      </c>
      <c r="CO3" s="13"/>
      <c r="CP3" s="13"/>
      <c r="CQ3" s="13"/>
      <c r="CR3" s="13"/>
      <c r="CS3" s="13"/>
      <c r="CT3" s="13"/>
      <c r="CU3" s="14"/>
      <c r="CV3" s="122">
        <v>45992.0</v>
      </c>
      <c r="CW3" s="13"/>
      <c r="CX3" s="13"/>
      <c r="CY3" s="13"/>
      <c r="CZ3" s="13"/>
      <c r="DA3" s="13"/>
      <c r="DB3" s="13"/>
      <c r="DC3" s="14"/>
      <c r="DD3" s="122">
        <v>46023.0</v>
      </c>
      <c r="DE3" s="13"/>
      <c r="DF3" s="13"/>
      <c r="DG3" s="13"/>
      <c r="DH3" s="13"/>
      <c r="DI3" s="13"/>
      <c r="DJ3" s="13"/>
      <c r="DK3" s="14"/>
      <c r="DL3" s="123" t="s">
        <v>83</v>
      </c>
    </row>
    <row r="4" ht="15.75" customHeight="1">
      <c r="A4" s="18"/>
      <c r="B4" s="19"/>
      <c r="C4" s="20" t="s">
        <v>5</v>
      </c>
      <c r="D4" s="20" t="s">
        <v>6</v>
      </c>
      <c r="E4" s="20" t="s">
        <v>7</v>
      </c>
      <c r="F4" s="21" t="s">
        <v>84</v>
      </c>
      <c r="G4" s="22" t="s">
        <v>85</v>
      </c>
      <c r="H4" s="22" t="s">
        <v>86</v>
      </c>
      <c r="I4" s="21" t="s">
        <v>14</v>
      </c>
      <c r="J4" s="21" t="s">
        <v>87</v>
      </c>
      <c r="K4" s="21" t="s">
        <v>78</v>
      </c>
      <c r="L4" s="20" t="s">
        <v>5</v>
      </c>
      <c r="M4" s="20" t="s">
        <v>6</v>
      </c>
      <c r="N4" s="20" t="s">
        <v>7</v>
      </c>
      <c r="O4" s="21" t="s">
        <v>12</v>
      </c>
      <c r="P4" s="22" t="s">
        <v>13</v>
      </c>
      <c r="Q4" s="21" t="s">
        <v>14</v>
      </c>
      <c r="R4" s="21" t="s">
        <v>15</v>
      </c>
      <c r="S4" s="31" t="s">
        <v>70</v>
      </c>
      <c r="T4" s="20" t="s">
        <v>5</v>
      </c>
      <c r="U4" s="20" t="s">
        <v>6</v>
      </c>
      <c r="V4" s="20" t="s">
        <v>7</v>
      </c>
      <c r="W4" s="21" t="s">
        <v>12</v>
      </c>
      <c r="X4" s="22" t="s">
        <v>13</v>
      </c>
      <c r="Y4" s="21" t="s">
        <v>14</v>
      </c>
      <c r="Z4" s="21" t="s">
        <v>15</v>
      </c>
      <c r="AA4" s="31" t="s">
        <v>70</v>
      </c>
      <c r="AB4" s="20" t="s">
        <v>5</v>
      </c>
      <c r="AC4" s="20" t="s">
        <v>6</v>
      </c>
      <c r="AD4" s="20" t="s">
        <v>7</v>
      </c>
      <c r="AE4" s="21" t="s">
        <v>12</v>
      </c>
      <c r="AF4" s="22" t="s">
        <v>13</v>
      </c>
      <c r="AG4" s="21" t="s">
        <v>14</v>
      </c>
      <c r="AH4" s="21" t="s">
        <v>15</v>
      </c>
      <c r="AI4" s="31" t="s">
        <v>70</v>
      </c>
      <c r="AJ4" s="20" t="s">
        <v>5</v>
      </c>
      <c r="AK4" s="20" t="s">
        <v>6</v>
      </c>
      <c r="AL4" s="20" t="s">
        <v>7</v>
      </c>
      <c r="AM4" s="21" t="s">
        <v>12</v>
      </c>
      <c r="AN4" s="22" t="s">
        <v>13</v>
      </c>
      <c r="AO4" s="21" t="s">
        <v>14</v>
      </c>
      <c r="AP4" s="21" t="s">
        <v>15</v>
      </c>
      <c r="AQ4" s="31" t="s">
        <v>70</v>
      </c>
      <c r="AR4" s="20" t="s">
        <v>5</v>
      </c>
      <c r="AS4" s="20" t="s">
        <v>6</v>
      </c>
      <c r="AT4" s="20" t="s">
        <v>7</v>
      </c>
      <c r="AU4" s="21" t="s">
        <v>12</v>
      </c>
      <c r="AV4" s="22" t="s">
        <v>13</v>
      </c>
      <c r="AW4" s="21" t="s">
        <v>14</v>
      </c>
      <c r="AX4" s="21" t="s">
        <v>15</v>
      </c>
      <c r="AY4" s="31" t="s">
        <v>70</v>
      </c>
      <c r="AZ4" s="20" t="s">
        <v>5</v>
      </c>
      <c r="BA4" s="20" t="s">
        <v>6</v>
      </c>
      <c r="BB4" s="20" t="s">
        <v>7</v>
      </c>
      <c r="BC4" s="21" t="s">
        <v>12</v>
      </c>
      <c r="BD4" s="22" t="s">
        <v>13</v>
      </c>
      <c r="BE4" s="21" t="s">
        <v>14</v>
      </c>
      <c r="BF4" s="21" t="s">
        <v>15</v>
      </c>
      <c r="BG4" s="31" t="s">
        <v>70</v>
      </c>
      <c r="BH4" s="20" t="s">
        <v>5</v>
      </c>
      <c r="BI4" s="20" t="s">
        <v>6</v>
      </c>
      <c r="BJ4" s="20" t="s">
        <v>7</v>
      </c>
      <c r="BK4" s="21" t="s">
        <v>12</v>
      </c>
      <c r="BL4" s="22" t="s">
        <v>13</v>
      </c>
      <c r="BM4" s="21" t="s">
        <v>14</v>
      </c>
      <c r="BN4" s="21" t="s">
        <v>15</v>
      </c>
      <c r="BO4" s="31" t="s">
        <v>70</v>
      </c>
      <c r="BP4" s="30" t="s">
        <v>5</v>
      </c>
      <c r="BQ4" s="30" t="s">
        <v>6</v>
      </c>
      <c r="BR4" s="30" t="s">
        <v>7</v>
      </c>
      <c r="BS4" s="21" t="s">
        <v>12</v>
      </c>
      <c r="BT4" s="21" t="s">
        <v>13</v>
      </c>
      <c r="BU4" s="21" t="s">
        <v>14</v>
      </c>
      <c r="BV4" s="21" t="s">
        <v>15</v>
      </c>
      <c r="BW4" s="31" t="s">
        <v>70</v>
      </c>
      <c r="BX4" s="124" t="s">
        <v>5</v>
      </c>
      <c r="BY4" s="124" t="s">
        <v>6</v>
      </c>
      <c r="BZ4" s="124" t="s">
        <v>7</v>
      </c>
      <c r="CA4" s="125" t="s">
        <v>12</v>
      </c>
      <c r="CB4" s="125" t="s">
        <v>13</v>
      </c>
      <c r="CC4" s="125" t="s">
        <v>14</v>
      </c>
      <c r="CD4" s="125" t="s">
        <v>15</v>
      </c>
      <c r="CE4" s="126" t="s">
        <v>70</v>
      </c>
      <c r="CF4" s="124" t="s">
        <v>5</v>
      </c>
      <c r="CG4" s="124" t="s">
        <v>6</v>
      </c>
      <c r="CH4" s="124" t="s">
        <v>7</v>
      </c>
      <c r="CI4" s="125" t="s">
        <v>12</v>
      </c>
      <c r="CJ4" s="125" t="s">
        <v>13</v>
      </c>
      <c r="CK4" s="125" t="s">
        <v>14</v>
      </c>
      <c r="CL4" s="125" t="s">
        <v>15</v>
      </c>
      <c r="CM4" s="126" t="s">
        <v>70</v>
      </c>
      <c r="CN4" s="30" t="s">
        <v>5</v>
      </c>
      <c r="CO4" s="127" t="s">
        <v>6</v>
      </c>
      <c r="CP4" s="128" t="s">
        <v>7</v>
      </c>
      <c r="CQ4" s="129" t="s">
        <v>12</v>
      </c>
      <c r="CR4" s="21" t="s">
        <v>13</v>
      </c>
      <c r="CS4" s="21" t="s">
        <v>14</v>
      </c>
      <c r="CT4" s="129" t="s">
        <v>15</v>
      </c>
      <c r="CU4" s="118" t="s">
        <v>70</v>
      </c>
      <c r="CV4" s="30" t="s">
        <v>5</v>
      </c>
      <c r="CW4" s="127" t="s">
        <v>6</v>
      </c>
      <c r="CX4" s="128" t="s">
        <v>7</v>
      </c>
      <c r="CY4" s="129" t="s">
        <v>12</v>
      </c>
      <c r="CZ4" s="21" t="s">
        <v>13</v>
      </c>
      <c r="DA4" s="21" t="s">
        <v>14</v>
      </c>
      <c r="DB4" s="129" t="s">
        <v>15</v>
      </c>
      <c r="DC4" s="118" t="s">
        <v>70</v>
      </c>
      <c r="DD4" s="30" t="s">
        <v>5</v>
      </c>
      <c r="DE4" s="127" t="s">
        <v>6</v>
      </c>
      <c r="DF4" s="128" t="s">
        <v>7</v>
      </c>
      <c r="DG4" s="129" t="s">
        <v>12</v>
      </c>
      <c r="DH4" s="21" t="s">
        <v>13</v>
      </c>
      <c r="DI4" s="21" t="s">
        <v>14</v>
      </c>
      <c r="DJ4" s="129" t="s">
        <v>15</v>
      </c>
      <c r="DK4" s="118" t="s">
        <v>70</v>
      </c>
      <c r="DL4" s="30" t="s">
        <v>5</v>
      </c>
      <c r="DM4" s="127" t="s">
        <v>6</v>
      </c>
      <c r="DN4" s="128" t="s">
        <v>7</v>
      </c>
      <c r="DO4" s="129" t="s">
        <v>12</v>
      </c>
      <c r="DP4" s="21" t="s">
        <v>13</v>
      </c>
      <c r="DQ4" s="21" t="s">
        <v>14</v>
      </c>
      <c r="DR4" s="129" t="s">
        <v>15</v>
      </c>
      <c r="DS4" s="118" t="s">
        <v>88</v>
      </c>
      <c r="DT4" s="130" t="s">
        <v>74</v>
      </c>
      <c r="DU4" s="130" t="s">
        <v>20</v>
      </c>
      <c r="DV4" s="118" t="s">
        <v>70</v>
      </c>
    </row>
    <row r="5" ht="15.75" customHeight="1">
      <c r="B5" s="30" t="s">
        <v>22</v>
      </c>
      <c r="C5" s="31">
        <v>5.0</v>
      </c>
      <c r="D5" s="31">
        <v>8.0</v>
      </c>
      <c r="E5" s="31">
        <v>3.0</v>
      </c>
      <c r="F5" s="31">
        <f t="shared" ref="F5:F45" si="15">C5+D5+E5</f>
        <v>16</v>
      </c>
      <c r="G5" s="31">
        <f t="shared" ref="G5:G45" si="16">C5+D5</f>
        <v>13</v>
      </c>
      <c r="H5" s="31">
        <f t="shared" ref="H5:H45" si="17">G5/13%</f>
        <v>100</v>
      </c>
      <c r="I5" s="31">
        <v>3.0</v>
      </c>
      <c r="J5" s="31">
        <f t="shared" ref="J5:J45" si="18">I5/3%</f>
        <v>100</v>
      </c>
      <c r="K5" s="31">
        <f t="shared" ref="K5:K45" si="19">F5/16%</f>
        <v>100</v>
      </c>
      <c r="L5" s="31">
        <v>10.0</v>
      </c>
      <c r="M5" s="31">
        <v>12.0</v>
      </c>
      <c r="N5" s="31">
        <v>2.0</v>
      </c>
      <c r="O5" s="31">
        <f t="shared" ref="O5:P5" si="1">C5+L5</f>
        <v>15</v>
      </c>
      <c r="P5" s="31">
        <f t="shared" si="1"/>
        <v>20</v>
      </c>
      <c r="Q5" s="31">
        <f t="shared" ref="Q5:Q45" si="21">I5+N5</f>
        <v>5</v>
      </c>
      <c r="R5" s="31">
        <f t="shared" ref="R5:R45" si="22">O5+P5+Q5</f>
        <v>40</v>
      </c>
      <c r="S5" s="31">
        <f t="shared" ref="S5:S45" si="23">R5/40%</f>
        <v>100</v>
      </c>
      <c r="T5" s="31">
        <v>12.0</v>
      </c>
      <c r="U5" s="31">
        <v>15.0</v>
      </c>
      <c r="V5" s="31">
        <v>2.0</v>
      </c>
      <c r="W5" s="31">
        <f t="shared" ref="W5:Y5" si="2">O5+T5</f>
        <v>27</v>
      </c>
      <c r="X5" s="31">
        <f t="shared" si="2"/>
        <v>35</v>
      </c>
      <c r="Y5" s="31">
        <f t="shared" si="2"/>
        <v>7</v>
      </c>
      <c r="Z5" s="31">
        <f t="shared" ref="Z5:Z45" si="25">R5+T5+U5+V5</f>
        <v>69</v>
      </c>
      <c r="AA5" s="31">
        <f t="shared" ref="AA5:AA45" si="26">Z5/69%</f>
        <v>100</v>
      </c>
      <c r="AB5" s="31">
        <v>11.0</v>
      </c>
      <c r="AC5" s="31">
        <v>15.0</v>
      </c>
      <c r="AD5" s="31">
        <v>3.0</v>
      </c>
      <c r="AE5" s="31">
        <f t="shared" ref="AE5:AG5" si="3">W5+AB5</f>
        <v>38</v>
      </c>
      <c r="AF5" s="31">
        <f t="shared" si="3"/>
        <v>50</v>
      </c>
      <c r="AG5" s="31">
        <f t="shared" si="3"/>
        <v>10</v>
      </c>
      <c r="AH5" s="31">
        <f t="shared" ref="AH5:AH45" si="28">Z5+AB5+AC5+AD5</f>
        <v>98</v>
      </c>
      <c r="AI5" s="31">
        <f t="shared" ref="AI5:AI45" si="29">AH5/98%</f>
        <v>100</v>
      </c>
      <c r="AJ5" s="31">
        <v>11.0</v>
      </c>
      <c r="AK5" s="31">
        <v>12.0</v>
      </c>
      <c r="AL5" s="31">
        <v>2.0</v>
      </c>
      <c r="AM5" s="31">
        <f t="shared" ref="AM5:AO5" si="4">AE5+AJ5</f>
        <v>49</v>
      </c>
      <c r="AN5" s="31">
        <f t="shared" si="4"/>
        <v>62</v>
      </c>
      <c r="AO5" s="31">
        <f t="shared" si="4"/>
        <v>12</v>
      </c>
      <c r="AP5" s="31">
        <f t="shared" ref="AP5:AP45" si="31">AH5+AJ5+AK5+AL5</f>
        <v>123</v>
      </c>
      <c r="AQ5" s="31">
        <f t="shared" ref="AQ5:AQ45" si="32">AP5/123%</f>
        <v>100</v>
      </c>
      <c r="AR5" s="31">
        <v>6.0</v>
      </c>
      <c r="AS5" s="31">
        <v>5.0</v>
      </c>
      <c r="AT5" s="31">
        <v>0.0</v>
      </c>
      <c r="AU5" s="31">
        <f t="shared" ref="AU5:AW5" si="5">AM5+AR5</f>
        <v>55</v>
      </c>
      <c r="AV5" s="31">
        <f t="shared" si="5"/>
        <v>67</v>
      </c>
      <c r="AW5" s="31">
        <f t="shared" si="5"/>
        <v>12</v>
      </c>
      <c r="AX5" s="31">
        <f t="shared" ref="AX5:AX45" si="34">AP5+AR5+AS5+AT5</f>
        <v>134</v>
      </c>
      <c r="AY5" s="31">
        <f t="shared" ref="AY5:AY45" si="35">AX5/134%</f>
        <v>100</v>
      </c>
      <c r="AZ5" s="31">
        <v>8.0</v>
      </c>
      <c r="BA5" s="31">
        <v>14.0</v>
      </c>
      <c r="BB5" s="31">
        <v>5.0</v>
      </c>
      <c r="BC5" s="31">
        <f t="shared" ref="BC5:BE5" si="6">AU5+AZ5</f>
        <v>63</v>
      </c>
      <c r="BD5" s="31">
        <f t="shared" si="6"/>
        <v>81</v>
      </c>
      <c r="BE5" s="31">
        <f t="shared" si="6"/>
        <v>17</v>
      </c>
      <c r="BF5" s="31">
        <f t="shared" ref="BF5:BF45" si="37">AX5+AZ5+BA5+BB5</f>
        <v>161</v>
      </c>
      <c r="BG5" s="31">
        <f t="shared" ref="BG5:BG45" si="38">BF5/161%</f>
        <v>100</v>
      </c>
      <c r="BH5" s="117">
        <v>12.0</v>
      </c>
      <c r="BI5" s="117">
        <v>21.0</v>
      </c>
      <c r="BJ5" s="117">
        <v>4.0</v>
      </c>
      <c r="BK5" s="31">
        <f t="shared" ref="BK5:BM5" si="7">BC5+BH5</f>
        <v>75</v>
      </c>
      <c r="BL5" s="31">
        <f t="shared" si="7"/>
        <v>102</v>
      </c>
      <c r="BM5" s="31">
        <f t="shared" si="7"/>
        <v>21</v>
      </c>
      <c r="BN5" s="31">
        <f t="shared" ref="BN5:BN45" si="40">BF5+BH5+BI5+BJ5</f>
        <v>198</v>
      </c>
      <c r="BO5" s="31">
        <f t="shared" ref="BO5:BO45" si="41">BN5/198%</f>
        <v>100</v>
      </c>
      <c r="BP5" s="117">
        <v>10.0</v>
      </c>
      <c r="BQ5" s="117">
        <v>14.0</v>
      </c>
      <c r="BR5" s="117">
        <v>4.0</v>
      </c>
      <c r="BS5" s="31">
        <f t="shared" ref="BS5:BU5" si="8">BK5+BP5</f>
        <v>85</v>
      </c>
      <c r="BT5" s="31">
        <f t="shared" si="8"/>
        <v>116</v>
      </c>
      <c r="BU5" s="31">
        <f t="shared" si="8"/>
        <v>25</v>
      </c>
      <c r="BV5" s="31">
        <f t="shared" ref="BV5:BV45" si="43">BN5+BP5+BQ5+BR5</f>
        <v>226</v>
      </c>
      <c r="BW5" s="31">
        <f t="shared" ref="BW5:BW45" si="44">BV5/226%</f>
        <v>100</v>
      </c>
      <c r="BX5" s="117">
        <v>5.0</v>
      </c>
      <c r="BY5" s="117">
        <v>13.0</v>
      </c>
      <c r="BZ5" s="117">
        <v>5.0</v>
      </c>
      <c r="CA5" s="117">
        <f t="shared" ref="CA5:CC5" si="9">BS5+BX5</f>
        <v>90</v>
      </c>
      <c r="CB5" s="31">
        <f t="shared" si="9"/>
        <v>129</v>
      </c>
      <c r="CC5" s="31">
        <f t="shared" si="9"/>
        <v>30</v>
      </c>
      <c r="CD5" s="31">
        <f t="shared" ref="CD5:CD45" si="46">BV5+BX5+BY5+BZ5</f>
        <v>249</v>
      </c>
      <c r="CE5" s="31">
        <f t="shared" ref="CE5:CE45" si="47">CD5/249%</f>
        <v>100</v>
      </c>
      <c r="CF5" s="117">
        <v>12.0</v>
      </c>
      <c r="CG5" s="117">
        <v>12.0</v>
      </c>
      <c r="CH5" s="117">
        <v>2.0</v>
      </c>
      <c r="CI5" s="117">
        <f t="shared" ref="CI5:CK5" si="10">CA5+CF5</f>
        <v>102</v>
      </c>
      <c r="CJ5" s="31">
        <f t="shared" si="10"/>
        <v>141</v>
      </c>
      <c r="CK5" s="31">
        <f t="shared" si="10"/>
        <v>32</v>
      </c>
      <c r="CL5" s="31">
        <f t="shared" ref="CL5:CL45" si="49">CD5+CF5+CG5+CH5</f>
        <v>275</v>
      </c>
      <c r="CM5" s="31">
        <f t="shared" ref="CM5:CM45" si="50">CL5/275%</f>
        <v>100</v>
      </c>
      <c r="CN5" s="117">
        <v>12.0</v>
      </c>
      <c r="CO5" s="117">
        <v>20.0</v>
      </c>
      <c r="CP5" s="117">
        <v>2.0</v>
      </c>
      <c r="CQ5" s="117">
        <f t="shared" ref="CQ5:CS5" si="11">CI5+CN5</f>
        <v>114</v>
      </c>
      <c r="CR5" s="31">
        <f t="shared" si="11"/>
        <v>161</v>
      </c>
      <c r="CS5" s="31">
        <f t="shared" si="11"/>
        <v>34</v>
      </c>
      <c r="CT5" s="31">
        <f t="shared" ref="CT5:CT45" si="52">CL5+CN5+CO5+CP5</f>
        <v>309</v>
      </c>
      <c r="CU5" s="31">
        <f t="shared" ref="CU5:CU45" si="53">CT5/309%</f>
        <v>100</v>
      </c>
      <c r="CV5" s="117">
        <v>6.0</v>
      </c>
      <c r="CW5" s="117">
        <v>8.0</v>
      </c>
      <c r="CX5" s="117">
        <v>4.0</v>
      </c>
      <c r="CY5" s="117">
        <f t="shared" ref="CY5:DA5" si="12">CQ5+CV5</f>
        <v>120</v>
      </c>
      <c r="CZ5" s="31">
        <f t="shared" si="12"/>
        <v>169</v>
      </c>
      <c r="DA5" s="31">
        <f t="shared" si="12"/>
        <v>38</v>
      </c>
      <c r="DB5" s="31">
        <f t="shared" ref="DB5:DB45" si="55">CT5+CV5+CW5+CX5</f>
        <v>327</v>
      </c>
      <c r="DC5" s="31">
        <f t="shared" ref="DC5:DC45" si="56">DB5/327%</f>
        <v>100</v>
      </c>
      <c r="DD5" s="117">
        <v>8.0</v>
      </c>
      <c r="DE5" s="117">
        <v>11.0</v>
      </c>
      <c r="DF5" s="117">
        <v>1.0</v>
      </c>
      <c r="DG5" s="117">
        <f t="shared" ref="DG5:DI5" si="13">CY5+DD5</f>
        <v>128</v>
      </c>
      <c r="DH5" s="31">
        <f t="shared" si="13"/>
        <v>180</v>
      </c>
      <c r="DI5" s="31">
        <f t="shared" si="13"/>
        <v>39</v>
      </c>
      <c r="DJ5" s="31">
        <f t="shared" ref="DJ5:DJ45" si="58">DB5+DD5+DE5+DF5</f>
        <v>347</v>
      </c>
      <c r="DK5" s="31">
        <f t="shared" ref="DK5:DK45" si="59">DJ5/347%</f>
        <v>100</v>
      </c>
      <c r="DL5" s="117">
        <v>11.0</v>
      </c>
      <c r="DM5" s="117">
        <v>13.0</v>
      </c>
      <c r="DN5" s="117">
        <v>0.0</v>
      </c>
      <c r="DO5" s="117">
        <f t="shared" ref="DO5:DQ5" si="14">DG5+DL5</f>
        <v>139</v>
      </c>
      <c r="DP5" s="31">
        <f t="shared" si="14"/>
        <v>193</v>
      </c>
      <c r="DQ5" s="31">
        <f t="shared" si="14"/>
        <v>39</v>
      </c>
      <c r="DR5" s="31">
        <f t="shared" ref="DR5:DR45" si="61">DJ5+DL5+DM5+DN5</f>
        <v>371</v>
      </c>
      <c r="DS5" s="31">
        <f t="shared" ref="DS5:DS45" si="62">DP5+DQ5</f>
        <v>232</v>
      </c>
      <c r="DT5" s="42">
        <f t="shared" ref="DT5:DT45" si="63">DO5/139%</f>
        <v>100</v>
      </c>
      <c r="DU5" s="42">
        <f t="shared" ref="DU5:DU45" si="64">DS5/232%</f>
        <v>100</v>
      </c>
      <c r="DV5" s="31">
        <f t="shared" ref="DV5:DV45" si="65">DR5/371%</f>
        <v>100</v>
      </c>
    </row>
    <row r="6" ht="15.75" customHeight="1">
      <c r="A6" s="35">
        <v>1.0</v>
      </c>
      <c r="B6" s="36" t="s">
        <v>23</v>
      </c>
      <c r="C6" s="31">
        <v>5.0</v>
      </c>
      <c r="D6" s="31">
        <v>8.0</v>
      </c>
      <c r="E6" s="31">
        <v>3.0</v>
      </c>
      <c r="F6" s="31">
        <f t="shared" si="15"/>
        <v>16</v>
      </c>
      <c r="G6" s="31">
        <f t="shared" si="16"/>
        <v>13</v>
      </c>
      <c r="H6" s="31">
        <f t="shared" si="17"/>
        <v>100</v>
      </c>
      <c r="I6" s="31">
        <v>3.0</v>
      </c>
      <c r="J6" s="31">
        <f t="shared" si="18"/>
        <v>100</v>
      </c>
      <c r="K6" s="31">
        <f t="shared" si="19"/>
        <v>100</v>
      </c>
      <c r="L6" s="31">
        <v>10.0</v>
      </c>
      <c r="M6" s="31">
        <v>12.0</v>
      </c>
      <c r="N6" s="31">
        <v>2.0</v>
      </c>
      <c r="O6" s="31">
        <f t="shared" ref="O6:P6" si="20">C6+L6</f>
        <v>15</v>
      </c>
      <c r="P6" s="31">
        <f t="shared" si="20"/>
        <v>20</v>
      </c>
      <c r="Q6" s="31">
        <f t="shared" si="21"/>
        <v>5</v>
      </c>
      <c r="R6" s="31">
        <f t="shared" si="22"/>
        <v>40</v>
      </c>
      <c r="S6" s="31">
        <f t="shared" si="23"/>
        <v>100</v>
      </c>
      <c r="T6" s="31">
        <v>12.0</v>
      </c>
      <c r="U6" s="31">
        <v>15.0</v>
      </c>
      <c r="V6" s="31">
        <v>2.0</v>
      </c>
      <c r="W6" s="31">
        <f t="shared" ref="W6:Y6" si="24">O6+T6</f>
        <v>27</v>
      </c>
      <c r="X6" s="31">
        <f t="shared" si="24"/>
        <v>35</v>
      </c>
      <c r="Y6" s="31">
        <f t="shared" si="24"/>
        <v>7</v>
      </c>
      <c r="Z6" s="31">
        <f t="shared" si="25"/>
        <v>69</v>
      </c>
      <c r="AA6" s="31">
        <f t="shared" si="26"/>
        <v>100</v>
      </c>
      <c r="AB6" s="31">
        <v>11.0</v>
      </c>
      <c r="AC6" s="31">
        <v>15.0</v>
      </c>
      <c r="AD6" s="31">
        <v>3.0</v>
      </c>
      <c r="AE6" s="31">
        <f t="shared" ref="AE6:AG6" si="27">W6+AB6</f>
        <v>38</v>
      </c>
      <c r="AF6" s="31">
        <f t="shared" si="27"/>
        <v>50</v>
      </c>
      <c r="AG6" s="31">
        <f t="shared" si="27"/>
        <v>10</v>
      </c>
      <c r="AH6" s="31">
        <f t="shared" si="28"/>
        <v>98</v>
      </c>
      <c r="AI6" s="31">
        <f t="shared" si="29"/>
        <v>100</v>
      </c>
      <c r="AJ6" s="31">
        <v>11.0</v>
      </c>
      <c r="AK6" s="31">
        <v>12.0</v>
      </c>
      <c r="AL6" s="31">
        <v>2.0</v>
      </c>
      <c r="AM6" s="31">
        <f t="shared" ref="AM6:AO6" si="30">AE6+AJ6</f>
        <v>49</v>
      </c>
      <c r="AN6" s="31">
        <f t="shared" si="30"/>
        <v>62</v>
      </c>
      <c r="AO6" s="31">
        <f t="shared" si="30"/>
        <v>12</v>
      </c>
      <c r="AP6" s="31">
        <f t="shared" si="31"/>
        <v>123</v>
      </c>
      <c r="AQ6" s="31">
        <f t="shared" si="32"/>
        <v>100</v>
      </c>
      <c r="AR6" s="31">
        <v>6.0</v>
      </c>
      <c r="AS6" s="31">
        <v>5.0</v>
      </c>
      <c r="AT6" s="31">
        <v>0.0</v>
      </c>
      <c r="AU6" s="31">
        <f t="shared" ref="AU6:AW6" si="33">AM6+AR6</f>
        <v>55</v>
      </c>
      <c r="AV6" s="31">
        <f t="shared" si="33"/>
        <v>67</v>
      </c>
      <c r="AW6" s="31">
        <f t="shared" si="33"/>
        <v>12</v>
      </c>
      <c r="AX6" s="31">
        <f t="shared" si="34"/>
        <v>134</v>
      </c>
      <c r="AY6" s="31">
        <f t="shared" si="35"/>
        <v>100</v>
      </c>
      <c r="AZ6" s="31">
        <v>8.0</v>
      </c>
      <c r="BA6" s="31">
        <v>14.0</v>
      </c>
      <c r="BB6" s="31">
        <v>5.0</v>
      </c>
      <c r="BC6" s="31">
        <f t="shared" ref="BC6:BE6" si="36">AU6+AZ6</f>
        <v>63</v>
      </c>
      <c r="BD6" s="31">
        <f t="shared" si="36"/>
        <v>81</v>
      </c>
      <c r="BE6" s="31">
        <f t="shared" si="36"/>
        <v>17</v>
      </c>
      <c r="BF6" s="31">
        <f t="shared" si="37"/>
        <v>161</v>
      </c>
      <c r="BG6" s="31">
        <f t="shared" si="38"/>
        <v>100</v>
      </c>
      <c r="BH6" s="117">
        <v>12.0</v>
      </c>
      <c r="BI6" s="117">
        <v>21.0</v>
      </c>
      <c r="BJ6" s="117">
        <v>4.0</v>
      </c>
      <c r="BK6" s="31">
        <f t="shared" ref="BK6:BM6" si="39">BC6+BH6</f>
        <v>75</v>
      </c>
      <c r="BL6" s="31">
        <f t="shared" si="39"/>
        <v>102</v>
      </c>
      <c r="BM6" s="31">
        <f t="shared" si="39"/>
        <v>21</v>
      </c>
      <c r="BN6" s="31">
        <f t="shared" si="40"/>
        <v>198</v>
      </c>
      <c r="BO6" s="31">
        <f t="shared" si="41"/>
        <v>100</v>
      </c>
      <c r="BP6" s="117">
        <v>10.0</v>
      </c>
      <c r="BQ6" s="117">
        <v>14.0</v>
      </c>
      <c r="BR6" s="117">
        <v>4.0</v>
      </c>
      <c r="BS6" s="31">
        <f t="shared" ref="BS6:BU6" si="42">BK6+BP6</f>
        <v>85</v>
      </c>
      <c r="BT6" s="31">
        <f t="shared" si="42"/>
        <v>116</v>
      </c>
      <c r="BU6" s="31">
        <f t="shared" si="42"/>
        <v>25</v>
      </c>
      <c r="BV6" s="31">
        <f t="shared" si="43"/>
        <v>226</v>
      </c>
      <c r="BW6" s="31">
        <f t="shared" si="44"/>
        <v>100</v>
      </c>
      <c r="BX6" s="117">
        <v>5.0</v>
      </c>
      <c r="BY6" s="117">
        <v>13.0</v>
      </c>
      <c r="BZ6" s="117">
        <v>5.0</v>
      </c>
      <c r="CA6" s="117">
        <f t="shared" ref="CA6:CC6" si="45">BS6+BX6</f>
        <v>90</v>
      </c>
      <c r="CB6" s="31">
        <f t="shared" si="45"/>
        <v>129</v>
      </c>
      <c r="CC6" s="31">
        <f t="shared" si="45"/>
        <v>30</v>
      </c>
      <c r="CD6" s="31">
        <f t="shared" si="46"/>
        <v>249</v>
      </c>
      <c r="CE6" s="31">
        <f t="shared" si="47"/>
        <v>100</v>
      </c>
      <c r="CF6" s="117">
        <v>12.0</v>
      </c>
      <c r="CG6" s="117">
        <v>12.0</v>
      </c>
      <c r="CH6" s="117">
        <v>2.0</v>
      </c>
      <c r="CI6" s="117">
        <f t="shared" ref="CI6:CK6" si="48">CA6+CF6</f>
        <v>102</v>
      </c>
      <c r="CJ6" s="31">
        <f t="shared" si="48"/>
        <v>141</v>
      </c>
      <c r="CK6" s="31">
        <f t="shared" si="48"/>
        <v>32</v>
      </c>
      <c r="CL6" s="31">
        <f t="shared" si="49"/>
        <v>275</v>
      </c>
      <c r="CM6" s="31">
        <f t="shared" si="50"/>
        <v>100</v>
      </c>
      <c r="CN6" s="117">
        <v>12.0</v>
      </c>
      <c r="CO6" s="117">
        <v>20.0</v>
      </c>
      <c r="CP6" s="117">
        <v>2.0</v>
      </c>
      <c r="CQ6" s="117">
        <f t="shared" ref="CQ6:CS6" si="51">CI6+CN6</f>
        <v>114</v>
      </c>
      <c r="CR6" s="31">
        <f t="shared" si="51"/>
        <v>161</v>
      </c>
      <c r="CS6" s="31">
        <f t="shared" si="51"/>
        <v>34</v>
      </c>
      <c r="CT6" s="31">
        <f t="shared" si="52"/>
        <v>309</v>
      </c>
      <c r="CU6" s="31">
        <f t="shared" si="53"/>
        <v>100</v>
      </c>
      <c r="CV6" s="117">
        <v>6.0</v>
      </c>
      <c r="CW6" s="117">
        <v>8.0</v>
      </c>
      <c r="CX6" s="117">
        <v>4.0</v>
      </c>
      <c r="CY6" s="117">
        <f t="shared" ref="CY6:DA6" si="54">CQ6+CV6</f>
        <v>120</v>
      </c>
      <c r="CZ6" s="31">
        <f t="shared" si="54"/>
        <v>169</v>
      </c>
      <c r="DA6" s="31">
        <f t="shared" si="54"/>
        <v>38</v>
      </c>
      <c r="DB6" s="31">
        <f t="shared" si="55"/>
        <v>327</v>
      </c>
      <c r="DC6" s="31">
        <f t="shared" si="56"/>
        <v>100</v>
      </c>
      <c r="DD6" s="117">
        <v>8.0</v>
      </c>
      <c r="DE6" s="117">
        <v>11.0</v>
      </c>
      <c r="DF6" s="117">
        <v>1.0</v>
      </c>
      <c r="DG6" s="117">
        <f t="shared" ref="DG6:DI6" si="57">CY6+DD6</f>
        <v>128</v>
      </c>
      <c r="DH6" s="31">
        <f t="shared" si="57"/>
        <v>180</v>
      </c>
      <c r="DI6" s="31">
        <f t="shared" si="57"/>
        <v>39</v>
      </c>
      <c r="DJ6" s="31">
        <f t="shared" si="58"/>
        <v>347</v>
      </c>
      <c r="DK6" s="31">
        <f t="shared" si="59"/>
        <v>100</v>
      </c>
      <c r="DL6" s="117">
        <v>11.0</v>
      </c>
      <c r="DM6" s="117">
        <v>13.0</v>
      </c>
      <c r="DN6" s="117">
        <v>0.0</v>
      </c>
      <c r="DO6" s="117">
        <f t="shared" ref="DO6:DQ6" si="60">DG6+DL6</f>
        <v>139</v>
      </c>
      <c r="DP6" s="31">
        <f t="shared" si="60"/>
        <v>193</v>
      </c>
      <c r="DQ6" s="31">
        <f t="shared" si="60"/>
        <v>39</v>
      </c>
      <c r="DR6" s="31">
        <f t="shared" si="61"/>
        <v>371</v>
      </c>
      <c r="DS6" s="31">
        <f t="shared" si="62"/>
        <v>232</v>
      </c>
      <c r="DT6" s="42">
        <f t="shared" si="63"/>
        <v>100</v>
      </c>
      <c r="DU6" s="42">
        <f t="shared" si="64"/>
        <v>100</v>
      </c>
      <c r="DV6" s="31">
        <f t="shared" si="65"/>
        <v>100</v>
      </c>
    </row>
    <row r="7" ht="15.75" customHeight="1">
      <c r="A7" s="35">
        <v>2.0</v>
      </c>
      <c r="B7" s="36" t="s">
        <v>24</v>
      </c>
      <c r="C7" s="31">
        <v>4.0</v>
      </c>
      <c r="D7" s="31">
        <v>7.0</v>
      </c>
      <c r="E7" s="31">
        <v>2.0</v>
      </c>
      <c r="F7" s="31">
        <f t="shared" si="15"/>
        <v>13</v>
      </c>
      <c r="G7" s="31">
        <f t="shared" si="16"/>
        <v>11</v>
      </c>
      <c r="H7" s="31">
        <f t="shared" si="17"/>
        <v>84.61538462</v>
      </c>
      <c r="I7" s="31">
        <v>2.0</v>
      </c>
      <c r="J7" s="31">
        <f t="shared" si="18"/>
        <v>66.66666667</v>
      </c>
      <c r="K7" s="31">
        <f t="shared" si="19"/>
        <v>81.25</v>
      </c>
      <c r="L7" s="31">
        <v>10.0</v>
      </c>
      <c r="M7" s="31">
        <v>12.0</v>
      </c>
      <c r="N7" s="31">
        <v>2.0</v>
      </c>
      <c r="O7" s="31">
        <f t="shared" ref="O7:P7" si="66">C7+L7</f>
        <v>14</v>
      </c>
      <c r="P7" s="31">
        <f t="shared" si="66"/>
        <v>19</v>
      </c>
      <c r="Q7" s="31">
        <f t="shared" si="21"/>
        <v>4</v>
      </c>
      <c r="R7" s="31">
        <f t="shared" si="22"/>
        <v>37</v>
      </c>
      <c r="S7" s="31">
        <f t="shared" si="23"/>
        <v>92.5</v>
      </c>
      <c r="T7" s="31">
        <v>12.0</v>
      </c>
      <c r="U7" s="31">
        <v>15.0</v>
      </c>
      <c r="V7" s="31">
        <v>2.0</v>
      </c>
      <c r="W7" s="31">
        <f t="shared" ref="W7:Y7" si="67">O7+T7</f>
        <v>26</v>
      </c>
      <c r="X7" s="31">
        <f t="shared" si="67"/>
        <v>34</v>
      </c>
      <c r="Y7" s="31">
        <f t="shared" si="67"/>
        <v>6</v>
      </c>
      <c r="Z7" s="31">
        <f t="shared" si="25"/>
        <v>66</v>
      </c>
      <c r="AA7" s="31">
        <f t="shared" si="26"/>
        <v>95.65217391</v>
      </c>
      <c r="AB7" s="31">
        <v>11.0</v>
      </c>
      <c r="AC7" s="31">
        <v>15.0</v>
      </c>
      <c r="AD7" s="31">
        <v>3.0</v>
      </c>
      <c r="AE7" s="31">
        <f t="shared" ref="AE7:AG7" si="68">W7+AB7</f>
        <v>37</v>
      </c>
      <c r="AF7" s="31">
        <f t="shared" si="68"/>
        <v>49</v>
      </c>
      <c r="AG7" s="31">
        <f t="shared" si="68"/>
        <v>9</v>
      </c>
      <c r="AH7" s="31">
        <f t="shared" si="28"/>
        <v>95</v>
      </c>
      <c r="AI7" s="31">
        <f t="shared" si="29"/>
        <v>96.93877551</v>
      </c>
      <c r="AJ7" s="31">
        <v>11.0</v>
      </c>
      <c r="AK7" s="31">
        <v>12.0</v>
      </c>
      <c r="AL7" s="31">
        <v>2.0</v>
      </c>
      <c r="AM7" s="31">
        <f t="shared" ref="AM7:AO7" si="69">AE7+AJ7</f>
        <v>48</v>
      </c>
      <c r="AN7" s="31">
        <f t="shared" si="69"/>
        <v>61</v>
      </c>
      <c r="AO7" s="31">
        <f t="shared" si="69"/>
        <v>11</v>
      </c>
      <c r="AP7" s="31">
        <f t="shared" si="31"/>
        <v>120</v>
      </c>
      <c r="AQ7" s="31">
        <f t="shared" si="32"/>
        <v>97.56097561</v>
      </c>
      <c r="AR7" s="31">
        <v>5.0</v>
      </c>
      <c r="AS7" s="31">
        <v>4.0</v>
      </c>
      <c r="AT7" s="31">
        <v>0.0</v>
      </c>
      <c r="AU7" s="31">
        <f t="shared" ref="AU7:AW7" si="70">AM7+AR7</f>
        <v>53</v>
      </c>
      <c r="AV7" s="31">
        <f t="shared" si="70"/>
        <v>65</v>
      </c>
      <c r="AW7" s="31">
        <f t="shared" si="70"/>
        <v>11</v>
      </c>
      <c r="AX7" s="31">
        <f t="shared" si="34"/>
        <v>129</v>
      </c>
      <c r="AY7" s="31">
        <f t="shared" si="35"/>
        <v>96.26865672</v>
      </c>
      <c r="AZ7" s="31">
        <v>8.0</v>
      </c>
      <c r="BA7" s="31">
        <v>14.0</v>
      </c>
      <c r="BB7" s="31">
        <v>5.0</v>
      </c>
      <c r="BC7" s="31">
        <f t="shared" ref="BC7:BE7" si="71">AU7+AZ7</f>
        <v>61</v>
      </c>
      <c r="BD7" s="31">
        <f t="shared" si="71"/>
        <v>79</v>
      </c>
      <c r="BE7" s="31">
        <f t="shared" si="71"/>
        <v>16</v>
      </c>
      <c r="BF7" s="31">
        <f t="shared" si="37"/>
        <v>156</v>
      </c>
      <c r="BG7" s="31">
        <f t="shared" si="38"/>
        <v>96.89440994</v>
      </c>
      <c r="BH7" s="117">
        <v>11.0</v>
      </c>
      <c r="BI7" s="117">
        <v>16.0</v>
      </c>
      <c r="BJ7" s="117">
        <v>3.0</v>
      </c>
      <c r="BK7" s="31">
        <f t="shared" ref="BK7:BM7" si="72">BC7+BH7</f>
        <v>72</v>
      </c>
      <c r="BL7" s="31">
        <f t="shared" si="72"/>
        <v>95</v>
      </c>
      <c r="BM7" s="31">
        <f t="shared" si="72"/>
        <v>19</v>
      </c>
      <c r="BN7" s="31">
        <f t="shared" si="40"/>
        <v>186</v>
      </c>
      <c r="BO7" s="31">
        <f t="shared" si="41"/>
        <v>93.93939394</v>
      </c>
      <c r="BP7" s="117">
        <v>7.0</v>
      </c>
      <c r="BQ7" s="117">
        <v>13.0</v>
      </c>
      <c r="BR7" s="117">
        <v>3.0</v>
      </c>
      <c r="BS7" s="31">
        <f t="shared" ref="BS7:BU7" si="73">BK7+BP7</f>
        <v>79</v>
      </c>
      <c r="BT7" s="31">
        <f t="shared" si="73"/>
        <v>108</v>
      </c>
      <c r="BU7" s="31">
        <f t="shared" si="73"/>
        <v>22</v>
      </c>
      <c r="BV7" s="31">
        <f t="shared" si="43"/>
        <v>209</v>
      </c>
      <c r="BW7" s="31">
        <f t="shared" si="44"/>
        <v>92.47787611</v>
      </c>
      <c r="BX7" s="117">
        <v>5.0</v>
      </c>
      <c r="BY7" s="117">
        <v>10.0</v>
      </c>
      <c r="BZ7" s="117">
        <v>5.0</v>
      </c>
      <c r="CA7" s="117">
        <f t="shared" ref="CA7:CC7" si="74">BS7+BX7</f>
        <v>84</v>
      </c>
      <c r="CB7" s="31">
        <f t="shared" si="74"/>
        <v>118</v>
      </c>
      <c r="CC7" s="31">
        <f t="shared" si="74"/>
        <v>27</v>
      </c>
      <c r="CD7" s="31">
        <f t="shared" si="46"/>
        <v>229</v>
      </c>
      <c r="CE7" s="31">
        <f t="shared" si="47"/>
        <v>91.96787149</v>
      </c>
      <c r="CF7" s="117">
        <v>11.0</v>
      </c>
      <c r="CG7" s="117">
        <v>12.0</v>
      </c>
      <c r="CH7" s="117">
        <v>2.0</v>
      </c>
      <c r="CI7" s="117">
        <f t="shared" ref="CI7:CK7" si="75">CA7+CF7</f>
        <v>95</v>
      </c>
      <c r="CJ7" s="31">
        <f t="shared" si="75"/>
        <v>130</v>
      </c>
      <c r="CK7" s="31">
        <f t="shared" si="75"/>
        <v>29</v>
      </c>
      <c r="CL7" s="31">
        <f t="shared" si="49"/>
        <v>254</v>
      </c>
      <c r="CM7" s="31">
        <f t="shared" si="50"/>
        <v>92.36363636</v>
      </c>
      <c r="CN7" s="117">
        <v>11.0</v>
      </c>
      <c r="CO7" s="117">
        <v>18.0</v>
      </c>
      <c r="CP7" s="117">
        <v>2.0</v>
      </c>
      <c r="CQ7" s="117">
        <f t="shared" ref="CQ7:CS7" si="76">CI7+CN7</f>
        <v>106</v>
      </c>
      <c r="CR7" s="31">
        <f t="shared" si="76"/>
        <v>148</v>
      </c>
      <c r="CS7" s="31">
        <f t="shared" si="76"/>
        <v>31</v>
      </c>
      <c r="CT7" s="31">
        <f t="shared" si="52"/>
        <v>285</v>
      </c>
      <c r="CU7" s="31">
        <f t="shared" si="53"/>
        <v>92.23300971</v>
      </c>
      <c r="CV7" s="117">
        <v>6.0</v>
      </c>
      <c r="CW7" s="117">
        <v>8.0</v>
      </c>
      <c r="CX7" s="117">
        <v>4.0</v>
      </c>
      <c r="CY7" s="117">
        <f t="shared" ref="CY7:DA7" si="77">CQ7+CV7</f>
        <v>112</v>
      </c>
      <c r="CZ7" s="31">
        <f t="shared" si="77"/>
        <v>156</v>
      </c>
      <c r="DA7" s="31">
        <f t="shared" si="77"/>
        <v>35</v>
      </c>
      <c r="DB7" s="31">
        <f t="shared" si="55"/>
        <v>303</v>
      </c>
      <c r="DC7" s="31">
        <f t="shared" si="56"/>
        <v>92.66055046</v>
      </c>
      <c r="DD7" s="117">
        <v>8.0</v>
      </c>
      <c r="DE7" s="117">
        <v>7.0</v>
      </c>
      <c r="DF7" s="117">
        <v>1.0</v>
      </c>
      <c r="DG7" s="117">
        <f t="shared" ref="DG7:DI7" si="78">CY7+DD7</f>
        <v>120</v>
      </c>
      <c r="DH7" s="31">
        <f t="shared" si="78"/>
        <v>163</v>
      </c>
      <c r="DI7" s="31">
        <f t="shared" si="78"/>
        <v>36</v>
      </c>
      <c r="DJ7" s="31">
        <f t="shared" si="58"/>
        <v>319</v>
      </c>
      <c r="DK7" s="31">
        <f t="shared" si="59"/>
        <v>91.93083573</v>
      </c>
      <c r="DL7" s="117">
        <v>11.0</v>
      </c>
      <c r="DM7" s="117">
        <v>11.0</v>
      </c>
      <c r="DN7" s="117">
        <v>0.0</v>
      </c>
      <c r="DO7" s="117">
        <f t="shared" ref="DO7:DQ7" si="79">DG7+DL7</f>
        <v>131</v>
      </c>
      <c r="DP7" s="31">
        <f t="shared" si="79"/>
        <v>174</v>
      </c>
      <c r="DQ7" s="31">
        <f t="shared" si="79"/>
        <v>36</v>
      </c>
      <c r="DR7" s="31">
        <f t="shared" si="61"/>
        <v>341</v>
      </c>
      <c r="DS7" s="31">
        <f t="shared" si="62"/>
        <v>210</v>
      </c>
      <c r="DT7" s="42">
        <f t="shared" si="63"/>
        <v>94.24460432</v>
      </c>
      <c r="DU7" s="42">
        <f t="shared" si="64"/>
        <v>90.51724138</v>
      </c>
      <c r="DV7" s="31">
        <f t="shared" si="65"/>
        <v>91.91374663</v>
      </c>
    </row>
    <row r="8" ht="15.75" customHeight="1">
      <c r="A8" s="35">
        <v>3.0</v>
      </c>
      <c r="B8" s="36" t="s">
        <v>25</v>
      </c>
      <c r="C8" s="31">
        <v>5.0</v>
      </c>
      <c r="D8" s="31">
        <v>8.0</v>
      </c>
      <c r="E8" s="31">
        <v>3.0</v>
      </c>
      <c r="F8" s="31">
        <f t="shared" si="15"/>
        <v>16</v>
      </c>
      <c r="G8" s="31">
        <f t="shared" si="16"/>
        <v>13</v>
      </c>
      <c r="H8" s="31">
        <f t="shared" si="17"/>
        <v>100</v>
      </c>
      <c r="I8" s="31">
        <v>3.0</v>
      </c>
      <c r="J8" s="31">
        <f t="shared" si="18"/>
        <v>100</v>
      </c>
      <c r="K8" s="31">
        <f t="shared" si="19"/>
        <v>100</v>
      </c>
      <c r="L8" s="31">
        <v>10.0</v>
      </c>
      <c r="M8" s="31">
        <v>12.0</v>
      </c>
      <c r="N8" s="31">
        <v>2.0</v>
      </c>
      <c r="O8" s="31">
        <f t="shared" ref="O8:P8" si="80">C8+L8</f>
        <v>15</v>
      </c>
      <c r="P8" s="31">
        <f t="shared" si="80"/>
        <v>20</v>
      </c>
      <c r="Q8" s="31">
        <f t="shared" si="21"/>
        <v>5</v>
      </c>
      <c r="R8" s="31">
        <f t="shared" si="22"/>
        <v>40</v>
      </c>
      <c r="S8" s="31">
        <f t="shared" si="23"/>
        <v>100</v>
      </c>
      <c r="T8" s="31">
        <v>12.0</v>
      </c>
      <c r="U8" s="31">
        <v>13.0</v>
      </c>
      <c r="V8" s="31">
        <v>2.0</v>
      </c>
      <c r="W8" s="31">
        <f t="shared" ref="W8:Y8" si="81">O8+T8</f>
        <v>27</v>
      </c>
      <c r="X8" s="31">
        <f t="shared" si="81"/>
        <v>33</v>
      </c>
      <c r="Y8" s="31">
        <f t="shared" si="81"/>
        <v>7</v>
      </c>
      <c r="Z8" s="31">
        <f t="shared" si="25"/>
        <v>67</v>
      </c>
      <c r="AA8" s="31">
        <f t="shared" si="26"/>
        <v>97.10144928</v>
      </c>
      <c r="AB8" s="31">
        <v>10.0</v>
      </c>
      <c r="AC8" s="31">
        <v>15.0</v>
      </c>
      <c r="AD8" s="31">
        <v>3.0</v>
      </c>
      <c r="AE8" s="31">
        <f t="shared" ref="AE8:AG8" si="82">W8+AB8</f>
        <v>37</v>
      </c>
      <c r="AF8" s="31">
        <f t="shared" si="82"/>
        <v>48</v>
      </c>
      <c r="AG8" s="31">
        <f t="shared" si="82"/>
        <v>10</v>
      </c>
      <c r="AH8" s="31">
        <f t="shared" si="28"/>
        <v>95</v>
      </c>
      <c r="AI8" s="31">
        <f t="shared" si="29"/>
        <v>96.93877551</v>
      </c>
      <c r="AJ8" s="31">
        <v>11.0</v>
      </c>
      <c r="AK8" s="31">
        <v>12.0</v>
      </c>
      <c r="AL8" s="31">
        <v>1.0</v>
      </c>
      <c r="AM8" s="31">
        <f t="shared" ref="AM8:AO8" si="83">AE8+AJ8</f>
        <v>48</v>
      </c>
      <c r="AN8" s="31">
        <f t="shared" si="83"/>
        <v>60</v>
      </c>
      <c r="AO8" s="31">
        <f t="shared" si="83"/>
        <v>11</v>
      </c>
      <c r="AP8" s="31">
        <f t="shared" si="31"/>
        <v>119</v>
      </c>
      <c r="AQ8" s="31">
        <f t="shared" si="32"/>
        <v>96.74796748</v>
      </c>
      <c r="AR8" s="31">
        <v>6.0</v>
      </c>
      <c r="AS8" s="31">
        <v>5.0</v>
      </c>
      <c r="AT8" s="31">
        <v>0.0</v>
      </c>
      <c r="AU8" s="31">
        <f t="shared" ref="AU8:AW8" si="84">AM8+AR8</f>
        <v>54</v>
      </c>
      <c r="AV8" s="31">
        <f t="shared" si="84"/>
        <v>65</v>
      </c>
      <c r="AW8" s="31">
        <f t="shared" si="84"/>
        <v>11</v>
      </c>
      <c r="AX8" s="31">
        <f t="shared" si="34"/>
        <v>130</v>
      </c>
      <c r="AY8" s="31">
        <f t="shared" si="35"/>
        <v>97.01492537</v>
      </c>
      <c r="AZ8" s="31">
        <v>8.0</v>
      </c>
      <c r="BA8" s="31">
        <v>13.0</v>
      </c>
      <c r="BB8" s="31">
        <v>5.0</v>
      </c>
      <c r="BC8" s="31">
        <f t="shared" ref="BC8:BE8" si="85">AU8+AZ8</f>
        <v>62</v>
      </c>
      <c r="BD8" s="31">
        <f t="shared" si="85"/>
        <v>78</v>
      </c>
      <c r="BE8" s="31">
        <f t="shared" si="85"/>
        <v>16</v>
      </c>
      <c r="BF8" s="31">
        <f t="shared" si="37"/>
        <v>156</v>
      </c>
      <c r="BG8" s="31">
        <f t="shared" si="38"/>
        <v>96.89440994</v>
      </c>
      <c r="BH8" s="117">
        <v>11.0</v>
      </c>
      <c r="BI8" s="117">
        <v>16.0</v>
      </c>
      <c r="BJ8" s="117">
        <v>3.0</v>
      </c>
      <c r="BK8" s="31">
        <f t="shared" ref="BK8:BM8" si="86">BC8+BH8</f>
        <v>73</v>
      </c>
      <c r="BL8" s="31">
        <f t="shared" si="86"/>
        <v>94</v>
      </c>
      <c r="BM8" s="31">
        <f t="shared" si="86"/>
        <v>19</v>
      </c>
      <c r="BN8" s="31">
        <f t="shared" si="40"/>
        <v>186</v>
      </c>
      <c r="BO8" s="31">
        <f t="shared" si="41"/>
        <v>93.93939394</v>
      </c>
      <c r="BP8" s="117">
        <v>10.0</v>
      </c>
      <c r="BQ8" s="117">
        <v>13.0</v>
      </c>
      <c r="BR8" s="117">
        <v>2.0</v>
      </c>
      <c r="BS8" s="31">
        <f t="shared" ref="BS8:BU8" si="87">BK8+BP8</f>
        <v>83</v>
      </c>
      <c r="BT8" s="31">
        <f t="shared" si="87"/>
        <v>107</v>
      </c>
      <c r="BU8" s="31">
        <f t="shared" si="87"/>
        <v>21</v>
      </c>
      <c r="BV8" s="31">
        <f t="shared" si="43"/>
        <v>211</v>
      </c>
      <c r="BW8" s="31">
        <f t="shared" si="44"/>
        <v>93.36283186</v>
      </c>
      <c r="BX8" s="117">
        <v>5.0</v>
      </c>
      <c r="BY8" s="117">
        <v>12.0</v>
      </c>
      <c r="BZ8" s="117">
        <v>5.0</v>
      </c>
      <c r="CA8" s="117">
        <f t="shared" ref="CA8:CC8" si="88">BS8+BX8</f>
        <v>88</v>
      </c>
      <c r="CB8" s="31">
        <f t="shared" si="88"/>
        <v>119</v>
      </c>
      <c r="CC8" s="31">
        <f t="shared" si="88"/>
        <v>26</v>
      </c>
      <c r="CD8" s="31">
        <f t="shared" si="46"/>
        <v>233</v>
      </c>
      <c r="CE8" s="31">
        <f t="shared" si="47"/>
        <v>93.57429719</v>
      </c>
      <c r="CF8" s="117">
        <v>11.0</v>
      </c>
      <c r="CG8" s="117">
        <v>11.0</v>
      </c>
      <c r="CH8" s="117">
        <v>1.0</v>
      </c>
      <c r="CI8" s="117">
        <f t="shared" ref="CI8:CK8" si="89">CA8+CF8</f>
        <v>99</v>
      </c>
      <c r="CJ8" s="31">
        <f t="shared" si="89"/>
        <v>130</v>
      </c>
      <c r="CK8" s="31">
        <f t="shared" si="89"/>
        <v>27</v>
      </c>
      <c r="CL8" s="31">
        <f t="shared" si="49"/>
        <v>256</v>
      </c>
      <c r="CM8" s="31">
        <f t="shared" si="50"/>
        <v>93.09090909</v>
      </c>
      <c r="CN8" s="117">
        <v>11.0</v>
      </c>
      <c r="CO8" s="117">
        <v>18.0</v>
      </c>
      <c r="CP8" s="117">
        <v>2.0</v>
      </c>
      <c r="CQ8" s="117">
        <f t="shared" ref="CQ8:CS8" si="90">CI8+CN8</f>
        <v>110</v>
      </c>
      <c r="CR8" s="31">
        <f t="shared" si="90"/>
        <v>148</v>
      </c>
      <c r="CS8" s="31">
        <f t="shared" si="90"/>
        <v>29</v>
      </c>
      <c r="CT8" s="31">
        <f t="shared" si="52"/>
        <v>287</v>
      </c>
      <c r="CU8" s="31">
        <f t="shared" si="53"/>
        <v>92.8802589</v>
      </c>
      <c r="CV8" s="117">
        <v>6.0</v>
      </c>
      <c r="CW8" s="117">
        <v>8.0</v>
      </c>
      <c r="CX8" s="117">
        <v>4.0</v>
      </c>
      <c r="CY8" s="117">
        <f t="shared" ref="CY8:DA8" si="91">CQ8+CV8</f>
        <v>116</v>
      </c>
      <c r="CZ8" s="31">
        <f t="shared" si="91"/>
        <v>156</v>
      </c>
      <c r="DA8" s="31">
        <f t="shared" si="91"/>
        <v>33</v>
      </c>
      <c r="DB8" s="31">
        <f t="shared" si="55"/>
        <v>305</v>
      </c>
      <c r="DC8" s="31">
        <f t="shared" si="56"/>
        <v>93.27217125</v>
      </c>
      <c r="DD8" s="117">
        <v>7.0</v>
      </c>
      <c r="DE8" s="117">
        <v>11.0</v>
      </c>
      <c r="DF8" s="117">
        <v>0.0</v>
      </c>
      <c r="DG8" s="117">
        <f t="shared" ref="DG8:DI8" si="92">CY8+DD8</f>
        <v>123</v>
      </c>
      <c r="DH8" s="31">
        <f t="shared" si="92"/>
        <v>167</v>
      </c>
      <c r="DI8" s="31">
        <f t="shared" si="92"/>
        <v>33</v>
      </c>
      <c r="DJ8" s="31">
        <f t="shared" si="58"/>
        <v>323</v>
      </c>
      <c r="DK8" s="31">
        <f t="shared" si="59"/>
        <v>93.08357349</v>
      </c>
      <c r="DL8" s="117">
        <v>9.0</v>
      </c>
      <c r="DM8" s="117">
        <v>12.0</v>
      </c>
      <c r="DN8" s="117">
        <v>0.0</v>
      </c>
      <c r="DO8" s="117">
        <f t="shared" ref="DO8:DQ8" si="93">DG8+DL8</f>
        <v>132</v>
      </c>
      <c r="DP8" s="31">
        <f t="shared" si="93"/>
        <v>179</v>
      </c>
      <c r="DQ8" s="31">
        <f t="shared" si="93"/>
        <v>33</v>
      </c>
      <c r="DR8" s="31">
        <f t="shared" si="61"/>
        <v>344</v>
      </c>
      <c r="DS8" s="31">
        <f t="shared" si="62"/>
        <v>212</v>
      </c>
      <c r="DT8" s="42">
        <f t="shared" si="63"/>
        <v>94.96402878</v>
      </c>
      <c r="DU8" s="42">
        <f t="shared" si="64"/>
        <v>91.37931034</v>
      </c>
      <c r="DV8" s="31">
        <f t="shared" si="65"/>
        <v>92.72237197</v>
      </c>
    </row>
    <row r="9" ht="15.75" customHeight="1">
      <c r="A9" s="35">
        <v>4.0</v>
      </c>
      <c r="B9" s="36" t="s">
        <v>26</v>
      </c>
      <c r="C9" s="31">
        <v>5.0</v>
      </c>
      <c r="D9" s="31">
        <v>8.0</v>
      </c>
      <c r="E9" s="31">
        <v>3.0</v>
      </c>
      <c r="F9" s="31">
        <f t="shared" si="15"/>
        <v>16</v>
      </c>
      <c r="G9" s="31">
        <f t="shared" si="16"/>
        <v>13</v>
      </c>
      <c r="H9" s="31">
        <f t="shared" si="17"/>
        <v>100</v>
      </c>
      <c r="I9" s="31">
        <v>3.0</v>
      </c>
      <c r="J9" s="31">
        <f t="shared" si="18"/>
        <v>100</v>
      </c>
      <c r="K9" s="31">
        <f t="shared" si="19"/>
        <v>100</v>
      </c>
      <c r="L9" s="31">
        <v>10.0</v>
      </c>
      <c r="M9" s="31">
        <v>12.0</v>
      </c>
      <c r="N9" s="31">
        <v>2.0</v>
      </c>
      <c r="O9" s="31">
        <f t="shared" ref="O9:P9" si="94">C9+L9</f>
        <v>15</v>
      </c>
      <c r="P9" s="31">
        <f t="shared" si="94"/>
        <v>20</v>
      </c>
      <c r="Q9" s="31">
        <f t="shared" si="21"/>
        <v>5</v>
      </c>
      <c r="R9" s="31">
        <f t="shared" si="22"/>
        <v>40</v>
      </c>
      <c r="S9" s="31">
        <f t="shared" si="23"/>
        <v>100</v>
      </c>
      <c r="T9" s="31">
        <v>12.0</v>
      </c>
      <c r="U9" s="31">
        <v>15.0</v>
      </c>
      <c r="V9" s="31">
        <v>2.0</v>
      </c>
      <c r="W9" s="31">
        <f t="shared" ref="W9:Y9" si="95">O9+T9</f>
        <v>27</v>
      </c>
      <c r="X9" s="31">
        <f t="shared" si="95"/>
        <v>35</v>
      </c>
      <c r="Y9" s="31">
        <f t="shared" si="95"/>
        <v>7</v>
      </c>
      <c r="Z9" s="31">
        <f t="shared" si="25"/>
        <v>69</v>
      </c>
      <c r="AA9" s="31">
        <f t="shared" si="26"/>
        <v>100</v>
      </c>
      <c r="AB9" s="31">
        <v>11.0</v>
      </c>
      <c r="AC9" s="31">
        <v>15.0</v>
      </c>
      <c r="AD9" s="31">
        <v>3.0</v>
      </c>
      <c r="AE9" s="31">
        <f t="shared" ref="AE9:AG9" si="96">W9+AB9</f>
        <v>38</v>
      </c>
      <c r="AF9" s="31">
        <f t="shared" si="96"/>
        <v>50</v>
      </c>
      <c r="AG9" s="31">
        <f t="shared" si="96"/>
        <v>10</v>
      </c>
      <c r="AH9" s="31">
        <f t="shared" si="28"/>
        <v>98</v>
      </c>
      <c r="AI9" s="31">
        <f t="shared" si="29"/>
        <v>100</v>
      </c>
      <c r="AJ9" s="31">
        <v>10.0</v>
      </c>
      <c r="AK9" s="31">
        <v>12.0</v>
      </c>
      <c r="AL9" s="31">
        <v>2.0</v>
      </c>
      <c r="AM9" s="31">
        <f t="shared" ref="AM9:AO9" si="97">AE9+AJ9</f>
        <v>48</v>
      </c>
      <c r="AN9" s="31">
        <f t="shared" si="97"/>
        <v>62</v>
      </c>
      <c r="AO9" s="31">
        <f t="shared" si="97"/>
        <v>12</v>
      </c>
      <c r="AP9" s="31">
        <f t="shared" si="31"/>
        <v>122</v>
      </c>
      <c r="AQ9" s="31">
        <f t="shared" si="32"/>
        <v>99.18699187</v>
      </c>
      <c r="AR9" s="31">
        <v>6.0</v>
      </c>
      <c r="AS9" s="31">
        <v>5.0</v>
      </c>
      <c r="AT9" s="31">
        <v>0.0</v>
      </c>
      <c r="AU9" s="31">
        <f t="shared" ref="AU9:AW9" si="98">AM9+AR9</f>
        <v>54</v>
      </c>
      <c r="AV9" s="31">
        <f t="shared" si="98"/>
        <v>67</v>
      </c>
      <c r="AW9" s="31">
        <f t="shared" si="98"/>
        <v>12</v>
      </c>
      <c r="AX9" s="31">
        <f t="shared" si="34"/>
        <v>133</v>
      </c>
      <c r="AY9" s="31">
        <f t="shared" si="35"/>
        <v>99.25373134</v>
      </c>
      <c r="AZ9" s="31">
        <v>7.0</v>
      </c>
      <c r="BA9" s="31">
        <v>13.0</v>
      </c>
      <c r="BB9" s="31">
        <v>4.0</v>
      </c>
      <c r="BC9" s="31">
        <f t="shared" ref="BC9:BE9" si="99">AU9+AZ9</f>
        <v>61</v>
      </c>
      <c r="BD9" s="31">
        <f t="shared" si="99"/>
        <v>80</v>
      </c>
      <c r="BE9" s="31">
        <f t="shared" si="99"/>
        <v>16</v>
      </c>
      <c r="BF9" s="31">
        <f t="shared" si="37"/>
        <v>157</v>
      </c>
      <c r="BG9" s="31">
        <f t="shared" si="38"/>
        <v>97.51552795</v>
      </c>
      <c r="BH9" s="117">
        <v>12.0</v>
      </c>
      <c r="BI9" s="117">
        <v>19.0</v>
      </c>
      <c r="BJ9" s="117">
        <v>4.0</v>
      </c>
      <c r="BK9" s="31">
        <f t="shared" ref="BK9:BM9" si="100">BC9+BH9</f>
        <v>73</v>
      </c>
      <c r="BL9" s="31">
        <f t="shared" si="100"/>
        <v>99</v>
      </c>
      <c r="BM9" s="31">
        <f t="shared" si="100"/>
        <v>20</v>
      </c>
      <c r="BN9" s="31">
        <f t="shared" si="40"/>
        <v>192</v>
      </c>
      <c r="BO9" s="31">
        <f t="shared" si="41"/>
        <v>96.96969697</v>
      </c>
      <c r="BP9" s="117">
        <v>10.0</v>
      </c>
      <c r="BQ9" s="117">
        <v>13.0</v>
      </c>
      <c r="BR9" s="117">
        <v>3.0</v>
      </c>
      <c r="BS9" s="31">
        <f t="shared" ref="BS9:BU9" si="101">BK9+BP9</f>
        <v>83</v>
      </c>
      <c r="BT9" s="31">
        <f t="shared" si="101"/>
        <v>112</v>
      </c>
      <c r="BU9" s="31">
        <f t="shared" si="101"/>
        <v>23</v>
      </c>
      <c r="BV9" s="31">
        <f t="shared" si="43"/>
        <v>218</v>
      </c>
      <c r="BW9" s="31">
        <f t="shared" si="44"/>
        <v>96.46017699</v>
      </c>
      <c r="BX9" s="117">
        <v>5.0</v>
      </c>
      <c r="BY9" s="117">
        <v>10.0</v>
      </c>
      <c r="BZ9" s="117">
        <v>5.0</v>
      </c>
      <c r="CA9" s="117">
        <f t="shared" ref="CA9:CC9" si="102">BS9+BX9</f>
        <v>88</v>
      </c>
      <c r="CB9" s="31">
        <f t="shared" si="102"/>
        <v>122</v>
      </c>
      <c r="CC9" s="31">
        <f t="shared" si="102"/>
        <v>28</v>
      </c>
      <c r="CD9" s="31">
        <f t="shared" si="46"/>
        <v>238</v>
      </c>
      <c r="CE9" s="31">
        <f t="shared" si="47"/>
        <v>95.58232932</v>
      </c>
      <c r="CF9" s="117">
        <v>12.0</v>
      </c>
      <c r="CG9" s="117">
        <v>12.0</v>
      </c>
      <c r="CH9" s="117">
        <v>2.0</v>
      </c>
      <c r="CI9" s="117">
        <f t="shared" ref="CI9:CK9" si="103">CA9+CF9</f>
        <v>100</v>
      </c>
      <c r="CJ9" s="31">
        <f t="shared" si="103"/>
        <v>134</v>
      </c>
      <c r="CK9" s="31">
        <f t="shared" si="103"/>
        <v>30</v>
      </c>
      <c r="CL9" s="31">
        <f t="shared" si="49"/>
        <v>264</v>
      </c>
      <c r="CM9" s="31">
        <f t="shared" si="50"/>
        <v>96</v>
      </c>
      <c r="CN9" s="117">
        <v>12.0</v>
      </c>
      <c r="CO9" s="117">
        <v>18.0</v>
      </c>
      <c r="CP9" s="117">
        <v>2.0</v>
      </c>
      <c r="CQ9" s="117">
        <f t="shared" ref="CQ9:CS9" si="104">CI9+CN9</f>
        <v>112</v>
      </c>
      <c r="CR9" s="31">
        <f t="shared" si="104"/>
        <v>152</v>
      </c>
      <c r="CS9" s="31">
        <f t="shared" si="104"/>
        <v>32</v>
      </c>
      <c r="CT9" s="31">
        <f t="shared" si="52"/>
        <v>296</v>
      </c>
      <c r="CU9" s="31">
        <f t="shared" si="53"/>
        <v>95.79288026</v>
      </c>
      <c r="CV9" s="117">
        <v>2.0</v>
      </c>
      <c r="CW9" s="117">
        <v>2.0</v>
      </c>
      <c r="CX9" s="117">
        <v>0.0</v>
      </c>
      <c r="CY9" s="117">
        <f t="shared" ref="CY9:DA9" si="105">CQ9+CV9</f>
        <v>114</v>
      </c>
      <c r="CZ9" s="31">
        <f t="shared" si="105"/>
        <v>154</v>
      </c>
      <c r="DA9" s="31">
        <f t="shared" si="105"/>
        <v>32</v>
      </c>
      <c r="DB9" s="31">
        <f t="shared" si="55"/>
        <v>300</v>
      </c>
      <c r="DC9" s="31">
        <f t="shared" si="56"/>
        <v>91.74311927</v>
      </c>
      <c r="DD9" s="117">
        <v>8.0</v>
      </c>
      <c r="DE9" s="117">
        <v>11.0</v>
      </c>
      <c r="DF9" s="117">
        <v>1.0</v>
      </c>
      <c r="DG9" s="117">
        <f t="shared" ref="DG9:DI9" si="106">CY9+DD9</f>
        <v>122</v>
      </c>
      <c r="DH9" s="31">
        <f t="shared" si="106"/>
        <v>165</v>
      </c>
      <c r="DI9" s="31">
        <f t="shared" si="106"/>
        <v>33</v>
      </c>
      <c r="DJ9" s="31">
        <f t="shared" si="58"/>
        <v>320</v>
      </c>
      <c r="DK9" s="31">
        <f t="shared" si="59"/>
        <v>92.21902017</v>
      </c>
      <c r="DL9" s="117">
        <v>8.0</v>
      </c>
      <c r="DM9" s="117">
        <v>11.0</v>
      </c>
      <c r="DN9" s="117">
        <v>0.0</v>
      </c>
      <c r="DO9" s="117">
        <f t="shared" ref="DO9:DQ9" si="107">DG9+DL9</f>
        <v>130</v>
      </c>
      <c r="DP9" s="31">
        <f t="shared" si="107"/>
        <v>176</v>
      </c>
      <c r="DQ9" s="31">
        <f t="shared" si="107"/>
        <v>33</v>
      </c>
      <c r="DR9" s="31">
        <f t="shared" si="61"/>
        <v>339</v>
      </c>
      <c r="DS9" s="31">
        <f t="shared" si="62"/>
        <v>209</v>
      </c>
      <c r="DT9" s="42">
        <f t="shared" si="63"/>
        <v>93.52517986</v>
      </c>
      <c r="DU9" s="42">
        <f t="shared" si="64"/>
        <v>90.0862069</v>
      </c>
      <c r="DV9" s="31">
        <f t="shared" si="65"/>
        <v>91.37466307</v>
      </c>
    </row>
    <row r="10" ht="15.75" customHeight="1">
      <c r="A10" s="35">
        <v>5.0</v>
      </c>
      <c r="B10" s="36" t="s">
        <v>27</v>
      </c>
      <c r="C10" s="31">
        <v>5.0</v>
      </c>
      <c r="D10" s="31">
        <v>8.0</v>
      </c>
      <c r="E10" s="31">
        <v>3.0</v>
      </c>
      <c r="F10" s="31">
        <f t="shared" si="15"/>
        <v>16</v>
      </c>
      <c r="G10" s="31">
        <f t="shared" si="16"/>
        <v>13</v>
      </c>
      <c r="H10" s="31">
        <f t="shared" si="17"/>
        <v>100</v>
      </c>
      <c r="I10" s="31">
        <v>3.0</v>
      </c>
      <c r="J10" s="31">
        <f t="shared" si="18"/>
        <v>100</v>
      </c>
      <c r="K10" s="31">
        <f t="shared" si="19"/>
        <v>100</v>
      </c>
      <c r="L10" s="31">
        <v>10.0</v>
      </c>
      <c r="M10" s="31">
        <v>12.0</v>
      </c>
      <c r="N10" s="31">
        <v>2.0</v>
      </c>
      <c r="O10" s="31">
        <f t="shared" ref="O10:P10" si="108">C10+L10</f>
        <v>15</v>
      </c>
      <c r="P10" s="31">
        <f t="shared" si="108"/>
        <v>20</v>
      </c>
      <c r="Q10" s="31">
        <f t="shared" si="21"/>
        <v>5</v>
      </c>
      <c r="R10" s="31">
        <f t="shared" si="22"/>
        <v>40</v>
      </c>
      <c r="S10" s="31">
        <f t="shared" si="23"/>
        <v>100</v>
      </c>
      <c r="T10" s="31">
        <v>12.0</v>
      </c>
      <c r="U10" s="31">
        <v>15.0</v>
      </c>
      <c r="V10" s="31">
        <v>2.0</v>
      </c>
      <c r="W10" s="31">
        <f t="shared" ref="W10:Y10" si="109">O10+T10</f>
        <v>27</v>
      </c>
      <c r="X10" s="31">
        <f t="shared" si="109"/>
        <v>35</v>
      </c>
      <c r="Y10" s="31">
        <f t="shared" si="109"/>
        <v>7</v>
      </c>
      <c r="Z10" s="31">
        <f t="shared" si="25"/>
        <v>69</v>
      </c>
      <c r="AA10" s="31">
        <f t="shared" si="26"/>
        <v>100</v>
      </c>
      <c r="AB10" s="31">
        <v>10.0</v>
      </c>
      <c r="AC10" s="31">
        <v>12.0</v>
      </c>
      <c r="AD10" s="31">
        <v>3.0</v>
      </c>
      <c r="AE10" s="31">
        <f t="shared" ref="AE10:AG10" si="110">W10+AB10</f>
        <v>37</v>
      </c>
      <c r="AF10" s="31">
        <f t="shared" si="110"/>
        <v>47</v>
      </c>
      <c r="AG10" s="31">
        <f t="shared" si="110"/>
        <v>10</v>
      </c>
      <c r="AH10" s="31">
        <f t="shared" si="28"/>
        <v>94</v>
      </c>
      <c r="AI10" s="31">
        <f t="shared" si="29"/>
        <v>95.91836735</v>
      </c>
      <c r="AJ10" s="31">
        <v>11.0</v>
      </c>
      <c r="AK10" s="31">
        <v>12.0</v>
      </c>
      <c r="AL10" s="31">
        <v>1.0</v>
      </c>
      <c r="AM10" s="31">
        <f t="shared" ref="AM10:AO10" si="111">AE10+AJ10</f>
        <v>48</v>
      </c>
      <c r="AN10" s="31">
        <f t="shared" si="111"/>
        <v>59</v>
      </c>
      <c r="AO10" s="31">
        <f t="shared" si="111"/>
        <v>11</v>
      </c>
      <c r="AP10" s="31">
        <f t="shared" si="31"/>
        <v>118</v>
      </c>
      <c r="AQ10" s="31">
        <f t="shared" si="32"/>
        <v>95.93495935</v>
      </c>
      <c r="AR10" s="31">
        <v>5.0</v>
      </c>
      <c r="AS10" s="31">
        <v>2.0</v>
      </c>
      <c r="AT10" s="31">
        <v>0.0</v>
      </c>
      <c r="AU10" s="31">
        <f t="shared" ref="AU10:AW10" si="112">AM10+AR10</f>
        <v>53</v>
      </c>
      <c r="AV10" s="31">
        <f t="shared" si="112"/>
        <v>61</v>
      </c>
      <c r="AW10" s="31">
        <f t="shared" si="112"/>
        <v>11</v>
      </c>
      <c r="AX10" s="31">
        <f t="shared" si="34"/>
        <v>125</v>
      </c>
      <c r="AY10" s="31">
        <f t="shared" si="35"/>
        <v>93.28358209</v>
      </c>
      <c r="AZ10" s="31">
        <v>7.0</v>
      </c>
      <c r="BA10" s="31">
        <v>14.0</v>
      </c>
      <c r="BB10" s="31">
        <v>2.0</v>
      </c>
      <c r="BC10" s="31">
        <f t="shared" ref="BC10:BE10" si="113">AU10+AZ10</f>
        <v>60</v>
      </c>
      <c r="BD10" s="31">
        <f t="shared" si="113"/>
        <v>75</v>
      </c>
      <c r="BE10" s="31">
        <f t="shared" si="113"/>
        <v>13</v>
      </c>
      <c r="BF10" s="31">
        <f t="shared" si="37"/>
        <v>148</v>
      </c>
      <c r="BG10" s="31">
        <f t="shared" si="38"/>
        <v>91.92546584</v>
      </c>
      <c r="BH10" s="117">
        <v>12.0</v>
      </c>
      <c r="BI10" s="117">
        <v>18.0</v>
      </c>
      <c r="BJ10" s="117">
        <v>3.0</v>
      </c>
      <c r="BK10" s="31">
        <f t="shared" ref="BK10:BM10" si="114">BC10+BH10</f>
        <v>72</v>
      </c>
      <c r="BL10" s="31">
        <f t="shared" si="114"/>
        <v>93</v>
      </c>
      <c r="BM10" s="31">
        <f t="shared" si="114"/>
        <v>16</v>
      </c>
      <c r="BN10" s="31">
        <f t="shared" si="40"/>
        <v>181</v>
      </c>
      <c r="BO10" s="31">
        <f t="shared" si="41"/>
        <v>91.41414141</v>
      </c>
      <c r="BP10" s="117">
        <v>9.0</v>
      </c>
      <c r="BQ10" s="117">
        <v>13.0</v>
      </c>
      <c r="BR10" s="117">
        <v>4.0</v>
      </c>
      <c r="BS10" s="31">
        <f t="shared" ref="BS10:BU10" si="115">BK10+BP10</f>
        <v>81</v>
      </c>
      <c r="BT10" s="31">
        <f t="shared" si="115"/>
        <v>106</v>
      </c>
      <c r="BU10" s="31">
        <f t="shared" si="115"/>
        <v>20</v>
      </c>
      <c r="BV10" s="31">
        <f t="shared" si="43"/>
        <v>207</v>
      </c>
      <c r="BW10" s="31">
        <f t="shared" si="44"/>
        <v>91.59292035</v>
      </c>
      <c r="BX10" s="117">
        <v>4.0</v>
      </c>
      <c r="BY10" s="117">
        <v>12.0</v>
      </c>
      <c r="BZ10" s="117">
        <v>5.0</v>
      </c>
      <c r="CA10" s="117">
        <f t="shared" ref="CA10:CC10" si="116">BS10+BX10</f>
        <v>85</v>
      </c>
      <c r="CB10" s="31">
        <f t="shared" si="116"/>
        <v>118</v>
      </c>
      <c r="CC10" s="31">
        <f t="shared" si="116"/>
        <v>25</v>
      </c>
      <c r="CD10" s="31">
        <f t="shared" si="46"/>
        <v>228</v>
      </c>
      <c r="CE10" s="31">
        <f t="shared" si="47"/>
        <v>91.56626506</v>
      </c>
      <c r="CF10" s="117">
        <v>10.0</v>
      </c>
      <c r="CG10" s="117">
        <v>11.0</v>
      </c>
      <c r="CH10" s="117">
        <v>2.0</v>
      </c>
      <c r="CI10" s="117">
        <f t="shared" ref="CI10:CK10" si="117">CA10+CF10</f>
        <v>95</v>
      </c>
      <c r="CJ10" s="31">
        <f t="shared" si="117"/>
        <v>129</v>
      </c>
      <c r="CK10" s="31">
        <f t="shared" si="117"/>
        <v>27</v>
      </c>
      <c r="CL10" s="31">
        <f t="shared" si="49"/>
        <v>251</v>
      </c>
      <c r="CM10" s="31">
        <f t="shared" si="50"/>
        <v>91.27272727</v>
      </c>
      <c r="CN10" s="117">
        <v>10.0</v>
      </c>
      <c r="CO10" s="117">
        <v>19.0</v>
      </c>
      <c r="CP10" s="117">
        <v>2.0</v>
      </c>
      <c r="CQ10" s="117">
        <f t="shared" ref="CQ10:CS10" si="118">CI10+CN10</f>
        <v>105</v>
      </c>
      <c r="CR10" s="31">
        <f t="shared" si="118"/>
        <v>148</v>
      </c>
      <c r="CS10" s="31">
        <f t="shared" si="118"/>
        <v>29</v>
      </c>
      <c r="CT10" s="31">
        <f t="shared" si="52"/>
        <v>282</v>
      </c>
      <c r="CU10" s="31">
        <f t="shared" si="53"/>
        <v>91.26213592</v>
      </c>
      <c r="CV10" s="117">
        <v>6.0</v>
      </c>
      <c r="CW10" s="117">
        <v>6.0</v>
      </c>
      <c r="CX10" s="117">
        <v>4.0</v>
      </c>
      <c r="CY10" s="117">
        <f t="shared" ref="CY10:DA10" si="119">CQ10+CV10</f>
        <v>111</v>
      </c>
      <c r="CZ10" s="31">
        <f t="shared" si="119"/>
        <v>154</v>
      </c>
      <c r="DA10" s="31">
        <f t="shared" si="119"/>
        <v>33</v>
      </c>
      <c r="DB10" s="31">
        <f t="shared" si="55"/>
        <v>298</v>
      </c>
      <c r="DC10" s="31">
        <f t="shared" si="56"/>
        <v>91.13149847</v>
      </c>
      <c r="DD10" s="117">
        <v>6.0</v>
      </c>
      <c r="DE10" s="117">
        <v>8.0</v>
      </c>
      <c r="DF10" s="117">
        <v>0.0</v>
      </c>
      <c r="DG10" s="117">
        <f t="shared" ref="DG10:DI10" si="120">CY10+DD10</f>
        <v>117</v>
      </c>
      <c r="DH10" s="31">
        <f t="shared" si="120"/>
        <v>162</v>
      </c>
      <c r="DI10" s="31">
        <f t="shared" si="120"/>
        <v>33</v>
      </c>
      <c r="DJ10" s="31">
        <f t="shared" si="58"/>
        <v>312</v>
      </c>
      <c r="DK10" s="31">
        <f t="shared" si="59"/>
        <v>89.91354467</v>
      </c>
      <c r="DL10" s="117">
        <v>10.0</v>
      </c>
      <c r="DM10" s="117">
        <v>12.0</v>
      </c>
      <c r="DN10" s="117">
        <v>0.0</v>
      </c>
      <c r="DO10" s="117">
        <f t="shared" ref="DO10:DQ10" si="121">DG10+DL10</f>
        <v>127</v>
      </c>
      <c r="DP10" s="31">
        <f t="shared" si="121"/>
        <v>174</v>
      </c>
      <c r="DQ10" s="31">
        <f t="shared" si="121"/>
        <v>33</v>
      </c>
      <c r="DR10" s="31">
        <f t="shared" si="61"/>
        <v>334</v>
      </c>
      <c r="DS10" s="31">
        <f t="shared" si="62"/>
        <v>207</v>
      </c>
      <c r="DT10" s="42">
        <f t="shared" si="63"/>
        <v>91.36690647</v>
      </c>
      <c r="DU10" s="42">
        <f t="shared" si="64"/>
        <v>89.22413793</v>
      </c>
      <c r="DV10" s="31">
        <f t="shared" si="65"/>
        <v>90.02695418</v>
      </c>
    </row>
    <row r="11" ht="15.75" customHeight="1">
      <c r="A11" s="35">
        <v>6.0</v>
      </c>
      <c r="B11" s="36" t="s">
        <v>28</v>
      </c>
      <c r="C11" s="31">
        <v>5.0</v>
      </c>
      <c r="D11" s="31">
        <v>8.0</v>
      </c>
      <c r="E11" s="31">
        <v>3.0</v>
      </c>
      <c r="F11" s="31">
        <f t="shared" si="15"/>
        <v>16</v>
      </c>
      <c r="G11" s="31">
        <f t="shared" si="16"/>
        <v>13</v>
      </c>
      <c r="H11" s="31">
        <f t="shared" si="17"/>
        <v>100</v>
      </c>
      <c r="I11" s="31">
        <v>3.0</v>
      </c>
      <c r="J11" s="31">
        <f t="shared" si="18"/>
        <v>100</v>
      </c>
      <c r="K11" s="31">
        <f t="shared" si="19"/>
        <v>100</v>
      </c>
      <c r="L11" s="31">
        <v>10.0</v>
      </c>
      <c r="M11" s="31">
        <v>12.0</v>
      </c>
      <c r="N11" s="31">
        <v>2.0</v>
      </c>
      <c r="O11" s="31">
        <f t="shared" ref="O11:P11" si="122">C11+L11</f>
        <v>15</v>
      </c>
      <c r="P11" s="31">
        <f t="shared" si="122"/>
        <v>20</v>
      </c>
      <c r="Q11" s="31">
        <f t="shared" si="21"/>
        <v>5</v>
      </c>
      <c r="R11" s="31">
        <f t="shared" si="22"/>
        <v>40</v>
      </c>
      <c r="S11" s="31">
        <f t="shared" si="23"/>
        <v>100</v>
      </c>
      <c r="T11" s="31">
        <v>12.0</v>
      </c>
      <c r="U11" s="31">
        <v>15.0</v>
      </c>
      <c r="V11" s="31">
        <v>2.0</v>
      </c>
      <c r="W11" s="31">
        <f t="shared" ref="W11:Y11" si="123">O11+T11</f>
        <v>27</v>
      </c>
      <c r="X11" s="31">
        <f t="shared" si="123"/>
        <v>35</v>
      </c>
      <c r="Y11" s="31">
        <f t="shared" si="123"/>
        <v>7</v>
      </c>
      <c r="Z11" s="31">
        <f t="shared" si="25"/>
        <v>69</v>
      </c>
      <c r="AA11" s="31">
        <f t="shared" si="26"/>
        <v>100</v>
      </c>
      <c r="AB11" s="31">
        <v>11.0</v>
      </c>
      <c r="AC11" s="31">
        <v>14.0</v>
      </c>
      <c r="AD11" s="31">
        <v>3.0</v>
      </c>
      <c r="AE11" s="31">
        <f t="shared" ref="AE11:AG11" si="124">W11+AB11</f>
        <v>38</v>
      </c>
      <c r="AF11" s="31">
        <f t="shared" si="124"/>
        <v>49</v>
      </c>
      <c r="AG11" s="31">
        <f t="shared" si="124"/>
        <v>10</v>
      </c>
      <c r="AH11" s="31">
        <f t="shared" si="28"/>
        <v>97</v>
      </c>
      <c r="AI11" s="31">
        <f t="shared" si="29"/>
        <v>98.97959184</v>
      </c>
      <c r="AJ11" s="31">
        <v>11.0</v>
      </c>
      <c r="AK11" s="31">
        <v>12.0</v>
      </c>
      <c r="AL11" s="31">
        <v>2.0</v>
      </c>
      <c r="AM11" s="31">
        <f t="shared" ref="AM11:AO11" si="125">AE11+AJ11</f>
        <v>49</v>
      </c>
      <c r="AN11" s="31">
        <f t="shared" si="125"/>
        <v>61</v>
      </c>
      <c r="AO11" s="31">
        <f t="shared" si="125"/>
        <v>12</v>
      </c>
      <c r="AP11" s="31">
        <f t="shared" si="31"/>
        <v>122</v>
      </c>
      <c r="AQ11" s="31">
        <f t="shared" si="32"/>
        <v>99.18699187</v>
      </c>
      <c r="AR11" s="31">
        <v>4.0</v>
      </c>
      <c r="AS11" s="31">
        <v>4.0</v>
      </c>
      <c r="AT11" s="31">
        <v>0.0</v>
      </c>
      <c r="AU11" s="31">
        <f t="shared" ref="AU11:AW11" si="126">AM11+AR11</f>
        <v>53</v>
      </c>
      <c r="AV11" s="31">
        <f t="shared" si="126"/>
        <v>65</v>
      </c>
      <c r="AW11" s="31">
        <f t="shared" si="126"/>
        <v>12</v>
      </c>
      <c r="AX11" s="31">
        <f t="shared" si="34"/>
        <v>130</v>
      </c>
      <c r="AY11" s="31">
        <f t="shared" si="35"/>
        <v>97.01492537</v>
      </c>
      <c r="AZ11" s="31">
        <v>7.0</v>
      </c>
      <c r="BA11" s="31">
        <v>14.0</v>
      </c>
      <c r="BB11" s="31">
        <v>3.0</v>
      </c>
      <c r="BC11" s="31">
        <f t="shared" ref="BC11:BE11" si="127">AU11+AZ11</f>
        <v>60</v>
      </c>
      <c r="BD11" s="31">
        <f t="shared" si="127"/>
        <v>79</v>
      </c>
      <c r="BE11" s="31">
        <f t="shared" si="127"/>
        <v>15</v>
      </c>
      <c r="BF11" s="31">
        <f t="shared" si="37"/>
        <v>154</v>
      </c>
      <c r="BG11" s="31">
        <f t="shared" si="38"/>
        <v>95.65217391</v>
      </c>
      <c r="BH11" s="117">
        <v>11.0</v>
      </c>
      <c r="BI11" s="117">
        <v>18.0</v>
      </c>
      <c r="BJ11" s="117">
        <v>4.0</v>
      </c>
      <c r="BK11" s="31">
        <f t="shared" ref="BK11:BM11" si="128">BC11+BH11</f>
        <v>71</v>
      </c>
      <c r="BL11" s="31">
        <f t="shared" si="128"/>
        <v>97</v>
      </c>
      <c r="BM11" s="31">
        <f t="shared" si="128"/>
        <v>19</v>
      </c>
      <c r="BN11" s="31">
        <f t="shared" si="40"/>
        <v>187</v>
      </c>
      <c r="BO11" s="31">
        <f t="shared" si="41"/>
        <v>94.44444444</v>
      </c>
      <c r="BP11" s="117">
        <v>8.0</v>
      </c>
      <c r="BQ11" s="117">
        <v>10.0</v>
      </c>
      <c r="BR11" s="117">
        <v>3.0</v>
      </c>
      <c r="BS11" s="31">
        <f t="shared" ref="BS11:BU11" si="129">BK11+BP11</f>
        <v>79</v>
      </c>
      <c r="BT11" s="31">
        <f t="shared" si="129"/>
        <v>107</v>
      </c>
      <c r="BU11" s="31">
        <f t="shared" si="129"/>
        <v>22</v>
      </c>
      <c r="BV11" s="31">
        <f t="shared" si="43"/>
        <v>208</v>
      </c>
      <c r="BW11" s="31">
        <f t="shared" si="44"/>
        <v>92.03539823</v>
      </c>
      <c r="BX11" s="117">
        <v>5.0</v>
      </c>
      <c r="BY11" s="117">
        <v>10.0</v>
      </c>
      <c r="BZ11" s="117">
        <v>5.0</v>
      </c>
      <c r="CA11" s="117">
        <f t="shared" ref="CA11:CC11" si="130">BS11+BX11</f>
        <v>84</v>
      </c>
      <c r="CB11" s="31">
        <f t="shared" si="130"/>
        <v>117</v>
      </c>
      <c r="CC11" s="31">
        <f t="shared" si="130"/>
        <v>27</v>
      </c>
      <c r="CD11" s="31">
        <f t="shared" si="46"/>
        <v>228</v>
      </c>
      <c r="CE11" s="31">
        <f t="shared" si="47"/>
        <v>91.56626506</v>
      </c>
      <c r="CF11" s="117">
        <v>8.0</v>
      </c>
      <c r="CG11" s="117">
        <v>11.0</v>
      </c>
      <c r="CH11" s="117">
        <v>1.0</v>
      </c>
      <c r="CI11" s="117">
        <f t="shared" ref="CI11:CK11" si="131">CA11+CF11</f>
        <v>92</v>
      </c>
      <c r="CJ11" s="31">
        <f t="shared" si="131"/>
        <v>128</v>
      </c>
      <c r="CK11" s="31">
        <f t="shared" si="131"/>
        <v>28</v>
      </c>
      <c r="CL11" s="31">
        <f t="shared" si="49"/>
        <v>248</v>
      </c>
      <c r="CM11" s="31">
        <f t="shared" si="50"/>
        <v>90.18181818</v>
      </c>
      <c r="CN11" s="117">
        <v>12.0</v>
      </c>
      <c r="CO11" s="117">
        <v>19.0</v>
      </c>
      <c r="CP11" s="117">
        <v>1.0</v>
      </c>
      <c r="CQ11" s="117">
        <f t="shared" ref="CQ11:CS11" si="132">CI11+CN11</f>
        <v>104</v>
      </c>
      <c r="CR11" s="31">
        <f t="shared" si="132"/>
        <v>147</v>
      </c>
      <c r="CS11" s="31">
        <f t="shared" si="132"/>
        <v>29</v>
      </c>
      <c r="CT11" s="31">
        <f t="shared" si="52"/>
        <v>280</v>
      </c>
      <c r="CU11" s="31">
        <f t="shared" si="53"/>
        <v>90.61488673</v>
      </c>
      <c r="CV11" s="117">
        <v>6.0</v>
      </c>
      <c r="CW11" s="117">
        <v>8.0</v>
      </c>
      <c r="CX11" s="117">
        <v>4.0</v>
      </c>
      <c r="CY11" s="117">
        <f t="shared" ref="CY11:DA11" si="133">CQ11+CV11</f>
        <v>110</v>
      </c>
      <c r="CZ11" s="31">
        <f t="shared" si="133"/>
        <v>155</v>
      </c>
      <c r="DA11" s="31">
        <f t="shared" si="133"/>
        <v>33</v>
      </c>
      <c r="DB11" s="31">
        <f t="shared" si="55"/>
        <v>298</v>
      </c>
      <c r="DC11" s="31">
        <f t="shared" si="56"/>
        <v>91.13149847</v>
      </c>
      <c r="DD11" s="117">
        <v>7.0</v>
      </c>
      <c r="DE11" s="117">
        <v>9.0</v>
      </c>
      <c r="DF11" s="117">
        <v>1.0</v>
      </c>
      <c r="DG11" s="117">
        <f t="shared" ref="DG11:DI11" si="134">CY11+DD11</f>
        <v>117</v>
      </c>
      <c r="DH11" s="31">
        <f t="shared" si="134"/>
        <v>164</v>
      </c>
      <c r="DI11" s="31">
        <f t="shared" si="134"/>
        <v>34</v>
      </c>
      <c r="DJ11" s="31">
        <f t="shared" si="58"/>
        <v>315</v>
      </c>
      <c r="DK11" s="31">
        <f t="shared" si="59"/>
        <v>90.77809798</v>
      </c>
      <c r="DL11" s="117">
        <v>11.0</v>
      </c>
      <c r="DM11" s="117">
        <v>13.0</v>
      </c>
      <c r="DN11" s="117">
        <v>0.0</v>
      </c>
      <c r="DO11" s="117">
        <f t="shared" ref="DO11:DQ11" si="135">DG11+DL11</f>
        <v>128</v>
      </c>
      <c r="DP11" s="31">
        <f t="shared" si="135"/>
        <v>177</v>
      </c>
      <c r="DQ11" s="31">
        <f t="shared" si="135"/>
        <v>34</v>
      </c>
      <c r="DR11" s="31">
        <f t="shared" si="61"/>
        <v>339</v>
      </c>
      <c r="DS11" s="31">
        <f t="shared" si="62"/>
        <v>211</v>
      </c>
      <c r="DT11" s="42">
        <f t="shared" si="63"/>
        <v>92.08633094</v>
      </c>
      <c r="DU11" s="42">
        <f t="shared" si="64"/>
        <v>90.94827586</v>
      </c>
      <c r="DV11" s="31">
        <f t="shared" si="65"/>
        <v>91.37466307</v>
      </c>
    </row>
    <row r="12" ht="15.75" customHeight="1">
      <c r="A12" s="35">
        <v>7.0</v>
      </c>
      <c r="B12" s="38" t="s">
        <v>29</v>
      </c>
      <c r="C12" s="31">
        <v>5.0</v>
      </c>
      <c r="D12" s="31">
        <v>8.0</v>
      </c>
      <c r="E12" s="31">
        <v>3.0</v>
      </c>
      <c r="F12" s="31">
        <f t="shared" si="15"/>
        <v>16</v>
      </c>
      <c r="G12" s="31">
        <f t="shared" si="16"/>
        <v>13</v>
      </c>
      <c r="H12" s="31">
        <f t="shared" si="17"/>
        <v>100</v>
      </c>
      <c r="I12" s="31">
        <v>3.0</v>
      </c>
      <c r="J12" s="31">
        <f t="shared" si="18"/>
        <v>100</v>
      </c>
      <c r="K12" s="31">
        <f t="shared" si="19"/>
        <v>100</v>
      </c>
      <c r="L12" s="31">
        <v>9.0</v>
      </c>
      <c r="M12" s="31">
        <v>9.0</v>
      </c>
      <c r="N12" s="31">
        <v>2.0</v>
      </c>
      <c r="O12" s="31">
        <f t="shared" ref="O12:P12" si="136">C12+L12</f>
        <v>14</v>
      </c>
      <c r="P12" s="31">
        <f t="shared" si="136"/>
        <v>17</v>
      </c>
      <c r="Q12" s="31">
        <f t="shared" si="21"/>
        <v>5</v>
      </c>
      <c r="R12" s="31">
        <f t="shared" si="22"/>
        <v>36</v>
      </c>
      <c r="S12" s="31">
        <f t="shared" si="23"/>
        <v>90</v>
      </c>
      <c r="T12" s="31">
        <v>9.0</v>
      </c>
      <c r="U12" s="31">
        <v>13.0</v>
      </c>
      <c r="V12" s="31">
        <v>1.0</v>
      </c>
      <c r="W12" s="31">
        <f t="shared" ref="W12:Y12" si="137">O12+T12</f>
        <v>23</v>
      </c>
      <c r="X12" s="31">
        <f t="shared" si="137"/>
        <v>30</v>
      </c>
      <c r="Y12" s="31">
        <f t="shared" si="137"/>
        <v>6</v>
      </c>
      <c r="Z12" s="31">
        <f t="shared" si="25"/>
        <v>59</v>
      </c>
      <c r="AA12" s="31">
        <f t="shared" si="26"/>
        <v>85.50724638</v>
      </c>
      <c r="AB12" s="31">
        <v>11.0</v>
      </c>
      <c r="AC12" s="31">
        <v>14.0</v>
      </c>
      <c r="AD12" s="31">
        <v>2.0</v>
      </c>
      <c r="AE12" s="31">
        <f t="shared" ref="AE12:AG12" si="138">W12+AB12</f>
        <v>34</v>
      </c>
      <c r="AF12" s="31">
        <f t="shared" si="138"/>
        <v>44</v>
      </c>
      <c r="AG12" s="31">
        <f t="shared" si="138"/>
        <v>8</v>
      </c>
      <c r="AH12" s="31">
        <f t="shared" si="28"/>
        <v>86</v>
      </c>
      <c r="AI12" s="31">
        <f t="shared" si="29"/>
        <v>87.75510204</v>
      </c>
      <c r="AJ12" s="31">
        <v>7.0</v>
      </c>
      <c r="AK12" s="31">
        <v>10.0</v>
      </c>
      <c r="AL12" s="31">
        <v>2.0</v>
      </c>
      <c r="AM12" s="31">
        <f t="shared" ref="AM12:AO12" si="139">AE12+AJ12</f>
        <v>41</v>
      </c>
      <c r="AN12" s="31">
        <f t="shared" si="139"/>
        <v>54</v>
      </c>
      <c r="AO12" s="31">
        <f t="shared" si="139"/>
        <v>10</v>
      </c>
      <c r="AP12" s="31">
        <f t="shared" si="31"/>
        <v>105</v>
      </c>
      <c r="AQ12" s="31">
        <f t="shared" si="32"/>
        <v>85.36585366</v>
      </c>
      <c r="AR12" s="31">
        <v>4.0</v>
      </c>
      <c r="AS12" s="31">
        <v>4.0</v>
      </c>
      <c r="AT12" s="31">
        <v>0.0</v>
      </c>
      <c r="AU12" s="31">
        <f t="shared" ref="AU12:AW12" si="140">AM12+AR12</f>
        <v>45</v>
      </c>
      <c r="AV12" s="31">
        <f t="shared" si="140"/>
        <v>58</v>
      </c>
      <c r="AW12" s="31">
        <f t="shared" si="140"/>
        <v>10</v>
      </c>
      <c r="AX12" s="31">
        <f t="shared" si="34"/>
        <v>113</v>
      </c>
      <c r="AY12" s="31">
        <f t="shared" si="35"/>
        <v>84.32835821</v>
      </c>
      <c r="AZ12" s="31">
        <v>7.0</v>
      </c>
      <c r="BA12" s="31">
        <v>13.0</v>
      </c>
      <c r="BB12" s="31">
        <v>5.0</v>
      </c>
      <c r="BC12" s="31">
        <f t="shared" ref="BC12:BE12" si="141">AU12+AZ12</f>
        <v>52</v>
      </c>
      <c r="BD12" s="31">
        <f t="shared" si="141"/>
        <v>71</v>
      </c>
      <c r="BE12" s="31">
        <f t="shared" si="141"/>
        <v>15</v>
      </c>
      <c r="BF12" s="31">
        <f t="shared" si="37"/>
        <v>138</v>
      </c>
      <c r="BG12" s="31">
        <f t="shared" si="38"/>
        <v>85.71428571</v>
      </c>
      <c r="BH12" s="117">
        <v>5.0</v>
      </c>
      <c r="BI12" s="117">
        <v>9.0</v>
      </c>
      <c r="BJ12" s="117">
        <v>3.0</v>
      </c>
      <c r="BK12" s="31">
        <f t="shared" ref="BK12:BM12" si="142">BC12+BH12</f>
        <v>57</v>
      </c>
      <c r="BL12" s="31">
        <f t="shared" si="142"/>
        <v>80</v>
      </c>
      <c r="BM12" s="31">
        <f t="shared" si="142"/>
        <v>18</v>
      </c>
      <c r="BN12" s="31">
        <f t="shared" si="40"/>
        <v>155</v>
      </c>
      <c r="BO12" s="31">
        <f t="shared" si="41"/>
        <v>78.28282828</v>
      </c>
      <c r="BP12" s="117">
        <v>10.0</v>
      </c>
      <c r="BQ12" s="117">
        <v>12.0</v>
      </c>
      <c r="BR12" s="117">
        <v>3.0</v>
      </c>
      <c r="BS12" s="31">
        <f t="shared" ref="BS12:BU12" si="143">BK12+BP12</f>
        <v>67</v>
      </c>
      <c r="BT12" s="31">
        <f t="shared" si="143"/>
        <v>92</v>
      </c>
      <c r="BU12" s="31">
        <f t="shared" si="143"/>
        <v>21</v>
      </c>
      <c r="BV12" s="31">
        <f t="shared" si="43"/>
        <v>180</v>
      </c>
      <c r="BW12" s="31">
        <f t="shared" si="44"/>
        <v>79.6460177</v>
      </c>
      <c r="BX12" s="117">
        <v>4.0</v>
      </c>
      <c r="BY12" s="117">
        <v>8.0</v>
      </c>
      <c r="BZ12" s="117">
        <v>5.0</v>
      </c>
      <c r="CA12" s="117">
        <f t="shared" ref="CA12:CC12" si="144">BS12+BX12</f>
        <v>71</v>
      </c>
      <c r="CB12" s="31">
        <f t="shared" si="144"/>
        <v>100</v>
      </c>
      <c r="CC12" s="31">
        <f t="shared" si="144"/>
        <v>26</v>
      </c>
      <c r="CD12" s="31">
        <f t="shared" si="46"/>
        <v>197</v>
      </c>
      <c r="CE12" s="31">
        <f t="shared" si="47"/>
        <v>79.11646586</v>
      </c>
      <c r="CF12" s="117">
        <v>8.0</v>
      </c>
      <c r="CG12" s="117">
        <v>12.0</v>
      </c>
      <c r="CH12" s="117">
        <v>2.0</v>
      </c>
      <c r="CI12" s="117">
        <f t="shared" ref="CI12:CK12" si="145">CA12+CF12</f>
        <v>79</v>
      </c>
      <c r="CJ12" s="31">
        <f t="shared" si="145"/>
        <v>112</v>
      </c>
      <c r="CK12" s="31">
        <f t="shared" si="145"/>
        <v>28</v>
      </c>
      <c r="CL12" s="31">
        <f t="shared" si="49"/>
        <v>219</v>
      </c>
      <c r="CM12" s="31">
        <f t="shared" si="50"/>
        <v>79.63636364</v>
      </c>
      <c r="CN12" s="117">
        <v>12.0</v>
      </c>
      <c r="CO12" s="117">
        <v>20.0</v>
      </c>
      <c r="CP12" s="117">
        <v>2.0</v>
      </c>
      <c r="CQ12" s="117">
        <f t="shared" ref="CQ12:CS12" si="146">CI12+CN12</f>
        <v>91</v>
      </c>
      <c r="CR12" s="31">
        <f t="shared" si="146"/>
        <v>132</v>
      </c>
      <c r="CS12" s="31">
        <f t="shared" si="146"/>
        <v>30</v>
      </c>
      <c r="CT12" s="31">
        <f t="shared" si="52"/>
        <v>253</v>
      </c>
      <c r="CU12" s="31">
        <f t="shared" si="53"/>
        <v>81.87702265</v>
      </c>
      <c r="CV12" s="117">
        <v>5.0</v>
      </c>
      <c r="CW12" s="117">
        <v>8.0</v>
      </c>
      <c r="CX12" s="117">
        <v>4.0</v>
      </c>
      <c r="CY12" s="117">
        <f t="shared" ref="CY12:DA12" si="147">CQ12+CV12</f>
        <v>96</v>
      </c>
      <c r="CZ12" s="31">
        <f t="shared" si="147"/>
        <v>140</v>
      </c>
      <c r="DA12" s="31">
        <f t="shared" si="147"/>
        <v>34</v>
      </c>
      <c r="DB12" s="31">
        <f t="shared" si="55"/>
        <v>270</v>
      </c>
      <c r="DC12" s="31">
        <f t="shared" si="56"/>
        <v>82.56880734</v>
      </c>
      <c r="DD12" s="117">
        <v>8.0</v>
      </c>
      <c r="DE12" s="117">
        <v>8.0</v>
      </c>
      <c r="DF12" s="117">
        <v>1.0</v>
      </c>
      <c r="DG12" s="117">
        <f t="shared" ref="DG12:DI12" si="148">CY12+DD12</f>
        <v>104</v>
      </c>
      <c r="DH12" s="31">
        <f t="shared" si="148"/>
        <v>148</v>
      </c>
      <c r="DI12" s="31">
        <f t="shared" si="148"/>
        <v>35</v>
      </c>
      <c r="DJ12" s="31">
        <f t="shared" si="58"/>
        <v>287</v>
      </c>
      <c r="DK12" s="31">
        <f t="shared" si="59"/>
        <v>82.70893372</v>
      </c>
      <c r="DL12" s="117">
        <v>10.0</v>
      </c>
      <c r="DM12" s="117">
        <v>10.0</v>
      </c>
      <c r="DN12" s="117">
        <v>0.0</v>
      </c>
      <c r="DO12" s="117">
        <f t="shared" ref="DO12:DQ12" si="149">DG12+DL12</f>
        <v>114</v>
      </c>
      <c r="DP12" s="31">
        <f t="shared" si="149"/>
        <v>158</v>
      </c>
      <c r="DQ12" s="31">
        <f t="shared" si="149"/>
        <v>35</v>
      </c>
      <c r="DR12" s="31">
        <f t="shared" si="61"/>
        <v>307</v>
      </c>
      <c r="DS12" s="31">
        <f t="shared" si="62"/>
        <v>193</v>
      </c>
      <c r="DT12" s="42">
        <f t="shared" si="63"/>
        <v>82.01438849</v>
      </c>
      <c r="DU12" s="42">
        <f t="shared" si="64"/>
        <v>83.18965517</v>
      </c>
      <c r="DV12" s="31">
        <f t="shared" si="65"/>
        <v>82.74932615</v>
      </c>
    </row>
    <row r="13" ht="15.75" customHeight="1">
      <c r="A13" s="35">
        <v>8.0</v>
      </c>
      <c r="B13" s="36" t="s">
        <v>30</v>
      </c>
      <c r="C13" s="31">
        <v>5.0</v>
      </c>
      <c r="D13" s="31">
        <v>7.0</v>
      </c>
      <c r="E13" s="31">
        <v>3.0</v>
      </c>
      <c r="F13" s="31">
        <f t="shared" si="15"/>
        <v>15</v>
      </c>
      <c r="G13" s="31">
        <f t="shared" si="16"/>
        <v>12</v>
      </c>
      <c r="H13" s="31">
        <f t="shared" si="17"/>
        <v>92.30769231</v>
      </c>
      <c r="I13" s="31">
        <v>3.0</v>
      </c>
      <c r="J13" s="31">
        <f t="shared" si="18"/>
        <v>100</v>
      </c>
      <c r="K13" s="31">
        <f t="shared" si="19"/>
        <v>93.75</v>
      </c>
      <c r="L13" s="31">
        <v>10.0</v>
      </c>
      <c r="M13" s="31">
        <v>12.0</v>
      </c>
      <c r="N13" s="31">
        <v>2.0</v>
      </c>
      <c r="O13" s="31">
        <f t="shared" ref="O13:P13" si="150">C13+L13</f>
        <v>15</v>
      </c>
      <c r="P13" s="31">
        <f t="shared" si="150"/>
        <v>19</v>
      </c>
      <c r="Q13" s="31">
        <f t="shared" si="21"/>
        <v>5</v>
      </c>
      <c r="R13" s="31">
        <f t="shared" si="22"/>
        <v>39</v>
      </c>
      <c r="S13" s="31">
        <f t="shared" si="23"/>
        <v>97.5</v>
      </c>
      <c r="T13" s="31">
        <v>12.0</v>
      </c>
      <c r="U13" s="31">
        <v>15.0</v>
      </c>
      <c r="V13" s="31">
        <v>2.0</v>
      </c>
      <c r="W13" s="31">
        <f t="shared" ref="W13:Y13" si="151">O13+T13</f>
        <v>27</v>
      </c>
      <c r="X13" s="31">
        <f t="shared" si="151"/>
        <v>34</v>
      </c>
      <c r="Y13" s="31">
        <f t="shared" si="151"/>
        <v>7</v>
      </c>
      <c r="Z13" s="31">
        <f t="shared" si="25"/>
        <v>68</v>
      </c>
      <c r="AA13" s="31">
        <f t="shared" si="26"/>
        <v>98.55072464</v>
      </c>
      <c r="AB13" s="31">
        <v>11.0</v>
      </c>
      <c r="AC13" s="31">
        <v>15.0</v>
      </c>
      <c r="AD13" s="31">
        <v>3.0</v>
      </c>
      <c r="AE13" s="31">
        <f t="shared" ref="AE13:AG13" si="152">W13+AB13</f>
        <v>38</v>
      </c>
      <c r="AF13" s="31">
        <f t="shared" si="152"/>
        <v>49</v>
      </c>
      <c r="AG13" s="31">
        <f t="shared" si="152"/>
        <v>10</v>
      </c>
      <c r="AH13" s="31">
        <f t="shared" si="28"/>
        <v>97</v>
      </c>
      <c r="AI13" s="31">
        <f t="shared" si="29"/>
        <v>98.97959184</v>
      </c>
      <c r="AJ13" s="31">
        <v>10.0</v>
      </c>
      <c r="AK13" s="31">
        <v>12.0</v>
      </c>
      <c r="AL13" s="31">
        <v>1.0</v>
      </c>
      <c r="AM13" s="31">
        <f t="shared" ref="AM13:AO13" si="153">AE13+AJ13</f>
        <v>48</v>
      </c>
      <c r="AN13" s="31">
        <f t="shared" si="153"/>
        <v>61</v>
      </c>
      <c r="AO13" s="31">
        <f t="shared" si="153"/>
        <v>11</v>
      </c>
      <c r="AP13" s="31">
        <f t="shared" si="31"/>
        <v>120</v>
      </c>
      <c r="AQ13" s="31">
        <f t="shared" si="32"/>
        <v>97.56097561</v>
      </c>
      <c r="AR13" s="31">
        <v>6.0</v>
      </c>
      <c r="AS13" s="31">
        <v>4.0</v>
      </c>
      <c r="AT13" s="31">
        <v>0.0</v>
      </c>
      <c r="AU13" s="31">
        <f t="shared" ref="AU13:AW13" si="154">AM13+AR13</f>
        <v>54</v>
      </c>
      <c r="AV13" s="31">
        <f t="shared" si="154"/>
        <v>65</v>
      </c>
      <c r="AW13" s="31">
        <f t="shared" si="154"/>
        <v>11</v>
      </c>
      <c r="AX13" s="31">
        <f t="shared" si="34"/>
        <v>130</v>
      </c>
      <c r="AY13" s="31">
        <f t="shared" si="35"/>
        <v>97.01492537</v>
      </c>
      <c r="AZ13" s="31">
        <v>7.0</v>
      </c>
      <c r="BA13" s="31">
        <v>14.0</v>
      </c>
      <c r="BB13" s="31">
        <v>4.0</v>
      </c>
      <c r="BC13" s="31">
        <f t="shared" ref="BC13:BE13" si="155">AU13+AZ13</f>
        <v>61</v>
      </c>
      <c r="BD13" s="31">
        <f t="shared" si="155"/>
        <v>79</v>
      </c>
      <c r="BE13" s="31">
        <f t="shared" si="155"/>
        <v>15</v>
      </c>
      <c r="BF13" s="31">
        <f t="shared" si="37"/>
        <v>155</v>
      </c>
      <c r="BG13" s="31">
        <f t="shared" si="38"/>
        <v>96.27329193</v>
      </c>
      <c r="BH13" s="117">
        <v>12.0</v>
      </c>
      <c r="BI13" s="117">
        <v>19.0</v>
      </c>
      <c r="BJ13" s="117">
        <v>4.0</v>
      </c>
      <c r="BK13" s="31">
        <f t="shared" ref="BK13:BM13" si="156">BC13+BH13</f>
        <v>73</v>
      </c>
      <c r="BL13" s="31">
        <f t="shared" si="156"/>
        <v>98</v>
      </c>
      <c r="BM13" s="31">
        <f t="shared" si="156"/>
        <v>19</v>
      </c>
      <c r="BN13" s="31">
        <f t="shared" si="40"/>
        <v>190</v>
      </c>
      <c r="BO13" s="31">
        <f t="shared" si="41"/>
        <v>95.95959596</v>
      </c>
      <c r="BP13" s="117">
        <v>5.0</v>
      </c>
      <c r="BQ13" s="117">
        <v>14.0</v>
      </c>
      <c r="BR13" s="117">
        <v>3.0</v>
      </c>
      <c r="BS13" s="31">
        <f t="shared" ref="BS13:BU13" si="157">BK13+BP13</f>
        <v>78</v>
      </c>
      <c r="BT13" s="31">
        <f t="shared" si="157"/>
        <v>112</v>
      </c>
      <c r="BU13" s="31">
        <f t="shared" si="157"/>
        <v>22</v>
      </c>
      <c r="BV13" s="31">
        <f t="shared" si="43"/>
        <v>212</v>
      </c>
      <c r="BW13" s="31">
        <f t="shared" si="44"/>
        <v>93.80530973</v>
      </c>
      <c r="BX13" s="117">
        <v>5.0</v>
      </c>
      <c r="BY13" s="117">
        <v>13.0</v>
      </c>
      <c r="BZ13" s="117">
        <v>5.0</v>
      </c>
      <c r="CA13" s="117">
        <f t="shared" ref="CA13:CC13" si="158">BS13+BX13</f>
        <v>83</v>
      </c>
      <c r="CB13" s="31">
        <f t="shared" si="158"/>
        <v>125</v>
      </c>
      <c r="CC13" s="31">
        <f t="shared" si="158"/>
        <v>27</v>
      </c>
      <c r="CD13" s="31">
        <f t="shared" si="46"/>
        <v>235</v>
      </c>
      <c r="CE13" s="31">
        <f t="shared" si="47"/>
        <v>94.37751004</v>
      </c>
      <c r="CF13" s="117">
        <v>11.0</v>
      </c>
      <c r="CG13" s="117">
        <v>11.0</v>
      </c>
      <c r="CH13" s="117">
        <v>2.0</v>
      </c>
      <c r="CI13" s="117">
        <f t="shared" ref="CI13:CK13" si="159">CA13+CF13</f>
        <v>94</v>
      </c>
      <c r="CJ13" s="31">
        <f t="shared" si="159"/>
        <v>136</v>
      </c>
      <c r="CK13" s="31">
        <f t="shared" si="159"/>
        <v>29</v>
      </c>
      <c r="CL13" s="31">
        <f t="shared" si="49"/>
        <v>259</v>
      </c>
      <c r="CM13" s="31">
        <f t="shared" si="50"/>
        <v>94.18181818</v>
      </c>
      <c r="CN13" s="117">
        <v>12.0</v>
      </c>
      <c r="CO13" s="117">
        <v>20.0</v>
      </c>
      <c r="CP13" s="117">
        <v>2.0</v>
      </c>
      <c r="CQ13" s="117">
        <f t="shared" ref="CQ13:CS13" si="160">CI13+CN13</f>
        <v>106</v>
      </c>
      <c r="CR13" s="31">
        <f t="shared" si="160"/>
        <v>156</v>
      </c>
      <c r="CS13" s="31">
        <f t="shared" si="160"/>
        <v>31</v>
      </c>
      <c r="CT13" s="31">
        <f t="shared" si="52"/>
        <v>293</v>
      </c>
      <c r="CU13" s="31">
        <f t="shared" si="53"/>
        <v>94.82200647</v>
      </c>
      <c r="CV13" s="117">
        <v>6.0</v>
      </c>
      <c r="CW13" s="117">
        <v>8.0</v>
      </c>
      <c r="CX13" s="117">
        <v>4.0</v>
      </c>
      <c r="CY13" s="117">
        <f t="shared" ref="CY13:DA13" si="161">CQ13+CV13</f>
        <v>112</v>
      </c>
      <c r="CZ13" s="31">
        <f t="shared" si="161"/>
        <v>164</v>
      </c>
      <c r="DA13" s="31">
        <f t="shared" si="161"/>
        <v>35</v>
      </c>
      <c r="DB13" s="31">
        <f t="shared" si="55"/>
        <v>311</v>
      </c>
      <c r="DC13" s="31">
        <f t="shared" si="56"/>
        <v>95.10703364</v>
      </c>
      <c r="DD13" s="117">
        <v>8.0</v>
      </c>
      <c r="DE13" s="117">
        <v>10.0</v>
      </c>
      <c r="DF13" s="117">
        <v>0.0</v>
      </c>
      <c r="DG13" s="117">
        <f t="shared" ref="DG13:DI13" si="162">CY13+DD13</f>
        <v>120</v>
      </c>
      <c r="DH13" s="31">
        <f t="shared" si="162"/>
        <v>174</v>
      </c>
      <c r="DI13" s="31">
        <f t="shared" si="162"/>
        <v>35</v>
      </c>
      <c r="DJ13" s="31">
        <f t="shared" si="58"/>
        <v>329</v>
      </c>
      <c r="DK13" s="31">
        <f t="shared" si="59"/>
        <v>94.81268012</v>
      </c>
      <c r="DL13" s="117">
        <v>9.0</v>
      </c>
      <c r="DM13" s="117">
        <v>13.0</v>
      </c>
      <c r="DN13" s="117">
        <v>0.0</v>
      </c>
      <c r="DO13" s="117">
        <f t="shared" ref="DO13:DQ13" si="163">DG13+DL13</f>
        <v>129</v>
      </c>
      <c r="DP13" s="31">
        <f t="shared" si="163"/>
        <v>187</v>
      </c>
      <c r="DQ13" s="31">
        <f t="shared" si="163"/>
        <v>35</v>
      </c>
      <c r="DR13" s="31">
        <f t="shared" si="61"/>
        <v>351</v>
      </c>
      <c r="DS13" s="31">
        <f t="shared" si="62"/>
        <v>222</v>
      </c>
      <c r="DT13" s="42">
        <f t="shared" si="63"/>
        <v>92.8057554</v>
      </c>
      <c r="DU13" s="42">
        <f t="shared" si="64"/>
        <v>95.68965517</v>
      </c>
      <c r="DV13" s="31">
        <f t="shared" si="65"/>
        <v>94.60916442</v>
      </c>
    </row>
    <row r="14" ht="15.75" customHeight="1">
      <c r="A14" s="35">
        <v>9.0</v>
      </c>
      <c r="B14" s="36" t="s">
        <v>31</v>
      </c>
      <c r="C14" s="31">
        <v>5.0</v>
      </c>
      <c r="D14" s="31">
        <v>8.0</v>
      </c>
      <c r="E14" s="31">
        <v>3.0</v>
      </c>
      <c r="F14" s="31">
        <f t="shared" si="15"/>
        <v>16</v>
      </c>
      <c r="G14" s="31">
        <f t="shared" si="16"/>
        <v>13</v>
      </c>
      <c r="H14" s="31">
        <f t="shared" si="17"/>
        <v>100</v>
      </c>
      <c r="I14" s="31">
        <v>3.0</v>
      </c>
      <c r="J14" s="31">
        <f t="shared" si="18"/>
        <v>100</v>
      </c>
      <c r="K14" s="31">
        <f t="shared" si="19"/>
        <v>100</v>
      </c>
      <c r="L14" s="31">
        <v>8.0</v>
      </c>
      <c r="M14" s="31">
        <v>10.0</v>
      </c>
      <c r="N14" s="31">
        <v>2.0</v>
      </c>
      <c r="O14" s="31">
        <f t="shared" ref="O14:P14" si="164">C14+L14</f>
        <v>13</v>
      </c>
      <c r="P14" s="31">
        <f t="shared" si="164"/>
        <v>18</v>
      </c>
      <c r="Q14" s="31">
        <f t="shared" si="21"/>
        <v>5</v>
      </c>
      <c r="R14" s="31">
        <f t="shared" si="22"/>
        <v>36</v>
      </c>
      <c r="S14" s="31">
        <f t="shared" si="23"/>
        <v>90</v>
      </c>
      <c r="T14" s="31">
        <v>11.0</v>
      </c>
      <c r="U14" s="31">
        <v>15.0</v>
      </c>
      <c r="V14" s="31">
        <v>2.0</v>
      </c>
      <c r="W14" s="31">
        <f t="shared" ref="W14:Y14" si="165">O14+T14</f>
        <v>24</v>
      </c>
      <c r="X14" s="31">
        <f t="shared" si="165"/>
        <v>33</v>
      </c>
      <c r="Y14" s="31">
        <f t="shared" si="165"/>
        <v>7</v>
      </c>
      <c r="Z14" s="31">
        <f t="shared" si="25"/>
        <v>64</v>
      </c>
      <c r="AA14" s="31">
        <f t="shared" si="26"/>
        <v>92.75362319</v>
      </c>
      <c r="AB14" s="31">
        <v>11.0</v>
      </c>
      <c r="AC14" s="31">
        <v>15.0</v>
      </c>
      <c r="AD14" s="31">
        <v>3.0</v>
      </c>
      <c r="AE14" s="31">
        <f t="shared" ref="AE14:AG14" si="166">W14+AB14</f>
        <v>35</v>
      </c>
      <c r="AF14" s="31">
        <f t="shared" si="166"/>
        <v>48</v>
      </c>
      <c r="AG14" s="31">
        <f t="shared" si="166"/>
        <v>10</v>
      </c>
      <c r="AH14" s="31">
        <f t="shared" si="28"/>
        <v>93</v>
      </c>
      <c r="AI14" s="31">
        <f t="shared" si="29"/>
        <v>94.89795918</v>
      </c>
      <c r="AJ14" s="31">
        <v>11.0</v>
      </c>
      <c r="AK14" s="31">
        <v>12.0</v>
      </c>
      <c r="AL14" s="31">
        <v>2.0</v>
      </c>
      <c r="AM14" s="31">
        <f t="shared" ref="AM14:AO14" si="167">AE14+AJ14</f>
        <v>46</v>
      </c>
      <c r="AN14" s="31">
        <f t="shared" si="167"/>
        <v>60</v>
      </c>
      <c r="AO14" s="31">
        <f t="shared" si="167"/>
        <v>12</v>
      </c>
      <c r="AP14" s="31">
        <f t="shared" si="31"/>
        <v>118</v>
      </c>
      <c r="AQ14" s="31">
        <f t="shared" si="32"/>
        <v>95.93495935</v>
      </c>
      <c r="AR14" s="31">
        <v>6.0</v>
      </c>
      <c r="AS14" s="31">
        <v>5.0</v>
      </c>
      <c r="AT14" s="31">
        <v>0.0</v>
      </c>
      <c r="AU14" s="31">
        <f t="shared" ref="AU14:AW14" si="168">AM14+AR14</f>
        <v>52</v>
      </c>
      <c r="AV14" s="31">
        <f t="shared" si="168"/>
        <v>65</v>
      </c>
      <c r="AW14" s="31">
        <f t="shared" si="168"/>
        <v>12</v>
      </c>
      <c r="AX14" s="31">
        <f t="shared" si="34"/>
        <v>129</v>
      </c>
      <c r="AY14" s="31">
        <f t="shared" si="35"/>
        <v>96.26865672</v>
      </c>
      <c r="AZ14" s="31">
        <v>8.0</v>
      </c>
      <c r="BA14" s="31">
        <v>13.0</v>
      </c>
      <c r="BB14" s="31">
        <v>5.0</v>
      </c>
      <c r="BC14" s="31">
        <f t="shared" ref="BC14:BE14" si="169">AU14+AZ14</f>
        <v>60</v>
      </c>
      <c r="BD14" s="31">
        <f t="shared" si="169"/>
        <v>78</v>
      </c>
      <c r="BE14" s="31">
        <f t="shared" si="169"/>
        <v>17</v>
      </c>
      <c r="BF14" s="31">
        <f t="shared" si="37"/>
        <v>155</v>
      </c>
      <c r="BG14" s="31">
        <f t="shared" si="38"/>
        <v>96.27329193</v>
      </c>
      <c r="BH14" s="117">
        <v>11.0</v>
      </c>
      <c r="BI14" s="117">
        <v>18.0</v>
      </c>
      <c r="BJ14" s="117">
        <v>4.0</v>
      </c>
      <c r="BK14" s="31">
        <f t="shared" ref="BK14:BM14" si="170">BC14+BH14</f>
        <v>71</v>
      </c>
      <c r="BL14" s="31">
        <f t="shared" si="170"/>
        <v>96</v>
      </c>
      <c r="BM14" s="31">
        <f t="shared" si="170"/>
        <v>21</v>
      </c>
      <c r="BN14" s="31">
        <f t="shared" si="40"/>
        <v>188</v>
      </c>
      <c r="BO14" s="31">
        <f t="shared" si="41"/>
        <v>94.94949495</v>
      </c>
      <c r="BP14" s="117">
        <v>6.0</v>
      </c>
      <c r="BQ14" s="117">
        <v>12.0</v>
      </c>
      <c r="BR14" s="117">
        <v>3.0</v>
      </c>
      <c r="BS14" s="31">
        <f t="shared" ref="BS14:BU14" si="171">BK14+BP14</f>
        <v>77</v>
      </c>
      <c r="BT14" s="31">
        <f t="shared" si="171"/>
        <v>108</v>
      </c>
      <c r="BU14" s="31">
        <f t="shared" si="171"/>
        <v>24</v>
      </c>
      <c r="BV14" s="31">
        <f t="shared" si="43"/>
        <v>209</v>
      </c>
      <c r="BW14" s="31">
        <f t="shared" si="44"/>
        <v>92.47787611</v>
      </c>
      <c r="BX14" s="117">
        <v>3.0</v>
      </c>
      <c r="BY14" s="117">
        <v>11.0</v>
      </c>
      <c r="BZ14" s="117">
        <v>5.0</v>
      </c>
      <c r="CA14" s="117">
        <f t="shared" ref="CA14:CC14" si="172">BS14+BX14</f>
        <v>80</v>
      </c>
      <c r="CB14" s="31">
        <f t="shared" si="172"/>
        <v>119</v>
      </c>
      <c r="CC14" s="31">
        <f t="shared" si="172"/>
        <v>29</v>
      </c>
      <c r="CD14" s="31">
        <f t="shared" si="46"/>
        <v>228</v>
      </c>
      <c r="CE14" s="31">
        <f t="shared" si="47"/>
        <v>91.56626506</v>
      </c>
      <c r="CF14" s="117">
        <v>10.0</v>
      </c>
      <c r="CG14" s="117">
        <v>12.0</v>
      </c>
      <c r="CH14" s="117">
        <v>0.0</v>
      </c>
      <c r="CI14" s="117">
        <f t="shared" ref="CI14:CK14" si="173">CA14+CF14</f>
        <v>90</v>
      </c>
      <c r="CJ14" s="31">
        <f t="shared" si="173"/>
        <v>131</v>
      </c>
      <c r="CK14" s="31">
        <f t="shared" si="173"/>
        <v>29</v>
      </c>
      <c r="CL14" s="31">
        <f t="shared" si="49"/>
        <v>250</v>
      </c>
      <c r="CM14" s="31">
        <f t="shared" si="50"/>
        <v>90.90909091</v>
      </c>
      <c r="CN14" s="117">
        <v>8.0</v>
      </c>
      <c r="CO14" s="117">
        <v>15.0</v>
      </c>
      <c r="CP14" s="117">
        <v>2.0</v>
      </c>
      <c r="CQ14" s="117">
        <f t="shared" ref="CQ14:CS14" si="174">CI14+CN14</f>
        <v>98</v>
      </c>
      <c r="CR14" s="31">
        <f t="shared" si="174"/>
        <v>146</v>
      </c>
      <c r="CS14" s="31">
        <f t="shared" si="174"/>
        <v>31</v>
      </c>
      <c r="CT14" s="31">
        <f t="shared" si="52"/>
        <v>275</v>
      </c>
      <c r="CU14" s="31">
        <f t="shared" si="53"/>
        <v>88.99676375</v>
      </c>
      <c r="CV14" s="117">
        <v>6.0</v>
      </c>
      <c r="CW14" s="117">
        <v>7.0</v>
      </c>
      <c r="CX14" s="117">
        <v>4.0</v>
      </c>
      <c r="CY14" s="117">
        <f t="shared" ref="CY14:DA14" si="175">CQ14+CV14</f>
        <v>104</v>
      </c>
      <c r="CZ14" s="31">
        <f t="shared" si="175"/>
        <v>153</v>
      </c>
      <c r="DA14" s="31">
        <f t="shared" si="175"/>
        <v>35</v>
      </c>
      <c r="DB14" s="31">
        <f t="shared" si="55"/>
        <v>292</v>
      </c>
      <c r="DC14" s="31">
        <f t="shared" si="56"/>
        <v>89.29663609</v>
      </c>
      <c r="DD14" s="117">
        <v>7.0</v>
      </c>
      <c r="DE14" s="117">
        <v>9.0</v>
      </c>
      <c r="DF14" s="117">
        <v>1.0</v>
      </c>
      <c r="DG14" s="117">
        <f t="shared" ref="DG14:DI14" si="176">CY14+DD14</f>
        <v>111</v>
      </c>
      <c r="DH14" s="31">
        <f t="shared" si="176"/>
        <v>162</v>
      </c>
      <c r="DI14" s="31">
        <f t="shared" si="176"/>
        <v>36</v>
      </c>
      <c r="DJ14" s="31">
        <f t="shared" si="58"/>
        <v>309</v>
      </c>
      <c r="DK14" s="31">
        <f t="shared" si="59"/>
        <v>89.04899135</v>
      </c>
      <c r="DL14" s="117">
        <v>9.0</v>
      </c>
      <c r="DM14" s="117">
        <v>13.0</v>
      </c>
      <c r="DN14" s="117">
        <v>0.0</v>
      </c>
      <c r="DO14" s="117">
        <f t="shared" ref="DO14:DQ14" si="177">DG14+DL14</f>
        <v>120</v>
      </c>
      <c r="DP14" s="31">
        <f t="shared" si="177"/>
        <v>175</v>
      </c>
      <c r="DQ14" s="31">
        <f t="shared" si="177"/>
        <v>36</v>
      </c>
      <c r="DR14" s="31">
        <f t="shared" si="61"/>
        <v>331</v>
      </c>
      <c r="DS14" s="31">
        <f t="shared" si="62"/>
        <v>211</v>
      </c>
      <c r="DT14" s="42">
        <f t="shared" si="63"/>
        <v>86.33093525</v>
      </c>
      <c r="DU14" s="42">
        <f t="shared" si="64"/>
        <v>90.94827586</v>
      </c>
      <c r="DV14" s="31">
        <f t="shared" si="65"/>
        <v>89.21832884</v>
      </c>
    </row>
    <row r="15" ht="15.75" customHeight="1">
      <c r="A15" s="35">
        <v>10.0</v>
      </c>
      <c r="B15" s="36" t="s">
        <v>32</v>
      </c>
      <c r="C15" s="31">
        <v>5.0</v>
      </c>
      <c r="D15" s="31">
        <v>8.0</v>
      </c>
      <c r="E15" s="31">
        <v>3.0</v>
      </c>
      <c r="F15" s="31">
        <f t="shared" si="15"/>
        <v>16</v>
      </c>
      <c r="G15" s="31">
        <f t="shared" si="16"/>
        <v>13</v>
      </c>
      <c r="H15" s="31">
        <f t="shared" si="17"/>
        <v>100</v>
      </c>
      <c r="I15" s="31">
        <v>3.0</v>
      </c>
      <c r="J15" s="31">
        <f t="shared" si="18"/>
        <v>100</v>
      </c>
      <c r="K15" s="31">
        <f t="shared" si="19"/>
        <v>100</v>
      </c>
      <c r="L15" s="31">
        <v>10.0</v>
      </c>
      <c r="M15" s="31">
        <v>12.0</v>
      </c>
      <c r="N15" s="31">
        <v>2.0</v>
      </c>
      <c r="O15" s="31">
        <f t="shared" ref="O15:P15" si="178">C15+L15</f>
        <v>15</v>
      </c>
      <c r="P15" s="31">
        <f t="shared" si="178"/>
        <v>20</v>
      </c>
      <c r="Q15" s="31">
        <f t="shared" si="21"/>
        <v>5</v>
      </c>
      <c r="R15" s="31">
        <f t="shared" si="22"/>
        <v>40</v>
      </c>
      <c r="S15" s="31">
        <f t="shared" si="23"/>
        <v>100</v>
      </c>
      <c r="T15" s="31">
        <v>11.0</v>
      </c>
      <c r="U15" s="31">
        <v>14.0</v>
      </c>
      <c r="V15" s="31">
        <v>2.0</v>
      </c>
      <c r="W15" s="31">
        <f t="shared" ref="W15:Y15" si="179">O15+T15</f>
        <v>26</v>
      </c>
      <c r="X15" s="31">
        <f t="shared" si="179"/>
        <v>34</v>
      </c>
      <c r="Y15" s="31">
        <f t="shared" si="179"/>
        <v>7</v>
      </c>
      <c r="Z15" s="31">
        <f t="shared" si="25"/>
        <v>67</v>
      </c>
      <c r="AA15" s="31">
        <f t="shared" si="26"/>
        <v>97.10144928</v>
      </c>
      <c r="AB15" s="31">
        <v>11.0</v>
      </c>
      <c r="AC15" s="31">
        <v>14.0</v>
      </c>
      <c r="AD15" s="31">
        <v>3.0</v>
      </c>
      <c r="AE15" s="31">
        <f t="shared" ref="AE15:AG15" si="180">W15+AB15</f>
        <v>37</v>
      </c>
      <c r="AF15" s="31">
        <f t="shared" si="180"/>
        <v>48</v>
      </c>
      <c r="AG15" s="31">
        <f t="shared" si="180"/>
        <v>10</v>
      </c>
      <c r="AH15" s="31">
        <f t="shared" si="28"/>
        <v>95</v>
      </c>
      <c r="AI15" s="31">
        <f t="shared" si="29"/>
        <v>96.93877551</v>
      </c>
      <c r="AJ15" s="31">
        <v>9.0</v>
      </c>
      <c r="AK15" s="31">
        <v>11.0</v>
      </c>
      <c r="AL15" s="31">
        <v>2.0</v>
      </c>
      <c r="AM15" s="31">
        <f t="shared" ref="AM15:AO15" si="181">AE15+AJ15</f>
        <v>46</v>
      </c>
      <c r="AN15" s="31">
        <f t="shared" si="181"/>
        <v>59</v>
      </c>
      <c r="AO15" s="31">
        <f t="shared" si="181"/>
        <v>12</v>
      </c>
      <c r="AP15" s="31">
        <f t="shared" si="31"/>
        <v>117</v>
      </c>
      <c r="AQ15" s="31">
        <f t="shared" si="32"/>
        <v>95.12195122</v>
      </c>
      <c r="AR15" s="31">
        <v>0.0</v>
      </c>
      <c r="AS15" s="31">
        <v>0.0</v>
      </c>
      <c r="AT15" s="31">
        <v>0.0</v>
      </c>
      <c r="AU15" s="31">
        <f t="shared" ref="AU15:AW15" si="182">AM15+AR15</f>
        <v>46</v>
      </c>
      <c r="AV15" s="31">
        <f t="shared" si="182"/>
        <v>59</v>
      </c>
      <c r="AW15" s="31">
        <f t="shared" si="182"/>
        <v>12</v>
      </c>
      <c r="AX15" s="31">
        <f t="shared" si="34"/>
        <v>117</v>
      </c>
      <c r="AY15" s="31">
        <f t="shared" si="35"/>
        <v>87.31343284</v>
      </c>
      <c r="AZ15" s="31">
        <v>8.0</v>
      </c>
      <c r="BA15" s="31">
        <v>13.0</v>
      </c>
      <c r="BB15" s="31">
        <v>4.0</v>
      </c>
      <c r="BC15" s="31">
        <f t="shared" ref="BC15:BE15" si="183">AU15+AZ15</f>
        <v>54</v>
      </c>
      <c r="BD15" s="31">
        <f t="shared" si="183"/>
        <v>72</v>
      </c>
      <c r="BE15" s="31">
        <f t="shared" si="183"/>
        <v>16</v>
      </c>
      <c r="BF15" s="31">
        <f t="shared" si="37"/>
        <v>142</v>
      </c>
      <c r="BG15" s="31">
        <f t="shared" si="38"/>
        <v>88.19875776</v>
      </c>
      <c r="BH15" s="117">
        <v>11.0</v>
      </c>
      <c r="BI15" s="117">
        <v>17.0</v>
      </c>
      <c r="BJ15" s="117">
        <v>3.0</v>
      </c>
      <c r="BK15" s="31">
        <f t="shared" ref="BK15:BM15" si="184">BC15+BH15</f>
        <v>65</v>
      </c>
      <c r="BL15" s="31">
        <f t="shared" si="184"/>
        <v>89</v>
      </c>
      <c r="BM15" s="31">
        <f t="shared" si="184"/>
        <v>19</v>
      </c>
      <c r="BN15" s="31">
        <f t="shared" si="40"/>
        <v>173</v>
      </c>
      <c r="BO15" s="31">
        <f t="shared" si="41"/>
        <v>87.37373737</v>
      </c>
      <c r="BP15" s="117">
        <v>10.0</v>
      </c>
      <c r="BQ15" s="117">
        <v>14.0</v>
      </c>
      <c r="BR15" s="117">
        <v>4.0</v>
      </c>
      <c r="BS15" s="31">
        <f t="shared" ref="BS15:BU15" si="185">BK15+BP15</f>
        <v>75</v>
      </c>
      <c r="BT15" s="31">
        <f t="shared" si="185"/>
        <v>103</v>
      </c>
      <c r="BU15" s="31">
        <f t="shared" si="185"/>
        <v>23</v>
      </c>
      <c r="BV15" s="31">
        <f t="shared" si="43"/>
        <v>201</v>
      </c>
      <c r="BW15" s="31">
        <f t="shared" si="44"/>
        <v>88.9380531</v>
      </c>
      <c r="BX15" s="117">
        <v>5.0</v>
      </c>
      <c r="BY15" s="117">
        <v>13.0</v>
      </c>
      <c r="BZ15" s="117">
        <v>5.0</v>
      </c>
      <c r="CA15" s="117">
        <f t="shared" ref="CA15:CC15" si="186">BS15+BX15</f>
        <v>80</v>
      </c>
      <c r="CB15" s="31">
        <f t="shared" si="186"/>
        <v>116</v>
      </c>
      <c r="CC15" s="31">
        <f t="shared" si="186"/>
        <v>28</v>
      </c>
      <c r="CD15" s="31">
        <f t="shared" si="46"/>
        <v>224</v>
      </c>
      <c r="CE15" s="31">
        <f t="shared" si="47"/>
        <v>89.95983936</v>
      </c>
      <c r="CF15" s="117">
        <v>12.0</v>
      </c>
      <c r="CG15" s="117">
        <v>12.0</v>
      </c>
      <c r="CH15" s="117">
        <v>2.0</v>
      </c>
      <c r="CI15" s="117">
        <f t="shared" ref="CI15:CK15" si="187">CA15+CF15</f>
        <v>92</v>
      </c>
      <c r="CJ15" s="31">
        <f t="shared" si="187"/>
        <v>128</v>
      </c>
      <c r="CK15" s="31">
        <f t="shared" si="187"/>
        <v>30</v>
      </c>
      <c r="CL15" s="31">
        <f t="shared" si="49"/>
        <v>250</v>
      </c>
      <c r="CM15" s="31">
        <f t="shared" si="50"/>
        <v>90.90909091</v>
      </c>
      <c r="CN15" s="117">
        <v>10.0</v>
      </c>
      <c r="CO15" s="117">
        <v>18.0</v>
      </c>
      <c r="CP15" s="117">
        <v>2.0</v>
      </c>
      <c r="CQ15" s="117">
        <f t="shared" ref="CQ15:CS15" si="188">CI15+CN15</f>
        <v>102</v>
      </c>
      <c r="CR15" s="31">
        <f t="shared" si="188"/>
        <v>146</v>
      </c>
      <c r="CS15" s="31">
        <f t="shared" si="188"/>
        <v>32</v>
      </c>
      <c r="CT15" s="31">
        <f t="shared" si="52"/>
        <v>280</v>
      </c>
      <c r="CU15" s="31">
        <f t="shared" si="53"/>
        <v>90.61488673</v>
      </c>
      <c r="CV15" s="117">
        <v>6.0</v>
      </c>
      <c r="CW15" s="117">
        <v>5.0</v>
      </c>
      <c r="CX15" s="117">
        <v>4.0</v>
      </c>
      <c r="CY15" s="117">
        <f t="shared" ref="CY15:DA15" si="189">CQ15+CV15</f>
        <v>108</v>
      </c>
      <c r="CZ15" s="31">
        <f t="shared" si="189"/>
        <v>151</v>
      </c>
      <c r="DA15" s="31">
        <f t="shared" si="189"/>
        <v>36</v>
      </c>
      <c r="DB15" s="31">
        <f t="shared" si="55"/>
        <v>295</v>
      </c>
      <c r="DC15" s="31">
        <f t="shared" si="56"/>
        <v>90.21406728</v>
      </c>
      <c r="DD15" s="117">
        <v>8.0</v>
      </c>
      <c r="DE15" s="117">
        <v>10.0</v>
      </c>
      <c r="DF15" s="117">
        <v>1.0</v>
      </c>
      <c r="DG15" s="117">
        <f t="shared" ref="DG15:DI15" si="190">CY15+DD15</f>
        <v>116</v>
      </c>
      <c r="DH15" s="31">
        <f t="shared" si="190"/>
        <v>161</v>
      </c>
      <c r="DI15" s="31">
        <f t="shared" si="190"/>
        <v>37</v>
      </c>
      <c r="DJ15" s="31">
        <f t="shared" si="58"/>
        <v>314</v>
      </c>
      <c r="DK15" s="31">
        <f t="shared" si="59"/>
        <v>90.48991354</v>
      </c>
      <c r="DL15" s="117">
        <v>9.0</v>
      </c>
      <c r="DM15" s="117">
        <v>13.0</v>
      </c>
      <c r="DN15" s="117">
        <v>0.0</v>
      </c>
      <c r="DO15" s="117">
        <f t="shared" ref="DO15:DQ15" si="191">DG15+DL15</f>
        <v>125</v>
      </c>
      <c r="DP15" s="31">
        <f t="shared" si="191"/>
        <v>174</v>
      </c>
      <c r="DQ15" s="31">
        <f t="shared" si="191"/>
        <v>37</v>
      </c>
      <c r="DR15" s="31">
        <f t="shared" si="61"/>
        <v>336</v>
      </c>
      <c r="DS15" s="31">
        <f t="shared" si="62"/>
        <v>211</v>
      </c>
      <c r="DT15" s="42">
        <f t="shared" si="63"/>
        <v>89.92805755</v>
      </c>
      <c r="DU15" s="42">
        <f t="shared" si="64"/>
        <v>90.94827586</v>
      </c>
      <c r="DV15" s="31">
        <f t="shared" si="65"/>
        <v>90.56603774</v>
      </c>
    </row>
    <row r="16" ht="15.75" customHeight="1">
      <c r="A16" s="35">
        <v>11.0</v>
      </c>
      <c r="B16" s="36" t="s">
        <v>33</v>
      </c>
      <c r="C16" s="31">
        <v>5.0</v>
      </c>
      <c r="D16" s="31">
        <v>8.0</v>
      </c>
      <c r="E16" s="31">
        <v>3.0</v>
      </c>
      <c r="F16" s="31">
        <f t="shared" si="15"/>
        <v>16</v>
      </c>
      <c r="G16" s="31">
        <f t="shared" si="16"/>
        <v>13</v>
      </c>
      <c r="H16" s="31">
        <f t="shared" si="17"/>
        <v>100</v>
      </c>
      <c r="I16" s="31">
        <v>3.0</v>
      </c>
      <c r="J16" s="31">
        <f t="shared" si="18"/>
        <v>100</v>
      </c>
      <c r="K16" s="31">
        <f t="shared" si="19"/>
        <v>100</v>
      </c>
      <c r="L16" s="31">
        <v>10.0</v>
      </c>
      <c r="M16" s="31">
        <v>12.0</v>
      </c>
      <c r="N16" s="31">
        <v>2.0</v>
      </c>
      <c r="O16" s="31">
        <f t="shared" ref="O16:P16" si="192">C16+L16</f>
        <v>15</v>
      </c>
      <c r="P16" s="31">
        <f t="shared" si="192"/>
        <v>20</v>
      </c>
      <c r="Q16" s="31">
        <f t="shared" si="21"/>
        <v>5</v>
      </c>
      <c r="R16" s="31">
        <f t="shared" si="22"/>
        <v>40</v>
      </c>
      <c r="S16" s="31">
        <f t="shared" si="23"/>
        <v>100</v>
      </c>
      <c r="T16" s="31">
        <v>11.0</v>
      </c>
      <c r="U16" s="31">
        <v>14.0</v>
      </c>
      <c r="V16" s="31">
        <v>2.0</v>
      </c>
      <c r="W16" s="31">
        <f t="shared" ref="W16:Y16" si="193">O16+T16</f>
        <v>26</v>
      </c>
      <c r="X16" s="31">
        <f t="shared" si="193"/>
        <v>34</v>
      </c>
      <c r="Y16" s="31">
        <f t="shared" si="193"/>
        <v>7</v>
      </c>
      <c r="Z16" s="31">
        <f t="shared" si="25"/>
        <v>67</v>
      </c>
      <c r="AA16" s="31">
        <f t="shared" si="26"/>
        <v>97.10144928</v>
      </c>
      <c r="AB16" s="31">
        <v>10.0</v>
      </c>
      <c r="AC16" s="31">
        <v>13.0</v>
      </c>
      <c r="AD16" s="31">
        <v>3.0</v>
      </c>
      <c r="AE16" s="31">
        <f t="shared" ref="AE16:AG16" si="194">W16+AB16</f>
        <v>36</v>
      </c>
      <c r="AF16" s="31">
        <f t="shared" si="194"/>
        <v>47</v>
      </c>
      <c r="AG16" s="31">
        <f t="shared" si="194"/>
        <v>10</v>
      </c>
      <c r="AH16" s="31">
        <f t="shared" si="28"/>
        <v>93</v>
      </c>
      <c r="AI16" s="31">
        <f t="shared" si="29"/>
        <v>94.89795918</v>
      </c>
      <c r="AJ16" s="31">
        <v>11.0</v>
      </c>
      <c r="AK16" s="31">
        <v>9.0</v>
      </c>
      <c r="AL16" s="31">
        <v>1.0</v>
      </c>
      <c r="AM16" s="31">
        <f t="shared" ref="AM16:AO16" si="195">AE16+AJ16</f>
        <v>47</v>
      </c>
      <c r="AN16" s="31">
        <f t="shared" si="195"/>
        <v>56</v>
      </c>
      <c r="AO16" s="31">
        <f t="shared" si="195"/>
        <v>11</v>
      </c>
      <c r="AP16" s="31">
        <f t="shared" si="31"/>
        <v>114</v>
      </c>
      <c r="AQ16" s="31">
        <f t="shared" si="32"/>
        <v>92.68292683</v>
      </c>
      <c r="AR16" s="31">
        <v>2.0</v>
      </c>
      <c r="AS16" s="31">
        <v>1.0</v>
      </c>
      <c r="AT16" s="31">
        <v>0.0</v>
      </c>
      <c r="AU16" s="31">
        <f t="shared" ref="AU16:AW16" si="196">AM16+AR16</f>
        <v>49</v>
      </c>
      <c r="AV16" s="31">
        <f t="shared" si="196"/>
        <v>57</v>
      </c>
      <c r="AW16" s="31">
        <f t="shared" si="196"/>
        <v>11</v>
      </c>
      <c r="AX16" s="31">
        <f t="shared" si="34"/>
        <v>117</v>
      </c>
      <c r="AY16" s="31">
        <f t="shared" si="35"/>
        <v>87.31343284</v>
      </c>
      <c r="AZ16" s="31">
        <v>8.0</v>
      </c>
      <c r="BA16" s="31">
        <v>10.0</v>
      </c>
      <c r="BB16" s="31">
        <v>4.0</v>
      </c>
      <c r="BC16" s="31">
        <f t="shared" ref="BC16:BE16" si="197">AU16+AZ16</f>
        <v>57</v>
      </c>
      <c r="BD16" s="31">
        <f t="shared" si="197"/>
        <v>67</v>
      </c>
      <c r="BE16" s="31">
        <f t="shared" si="197"/>
        <v>15</v>
      </c>
      <c r="BF16" s="31">
        <f t="shared" si="37"/>
        <v>139</v>
      </c>
      <c r="BG16" s="31">
        <f t="shared" si="38"/>
        <v>86.33540373</v>
      </c>
      <c r="BH16" s="117">
        <v>8.0</v>
      </c>
      <c r="BI16" s="117">
        <v>13.0</v>
      </c>
      <c r="BJ16" s="117">
        <v>3.0</v>
      </c>
      <c r="BK16" s="31">
        <f t="shared" ref="BK16:BM16" si="198">BC16+BH16</f>
        <v>65</v>
      </c>
      <c r="BL16" s="31">
        <f t="shared" si="198"/>
        <v>80</v>
      </c>
      <c r="BM16" s="31">
        <f t="shared" si="198"/>
        <v>18</v>
      </c>
      <c r="BN16" s="31">
        <f t="shared" si="40"/>
        <v>163</v>
      </c>
      <c r="BO16" s="31">
        <f t="shared" si="41"/>
        <v>82.32323232</v>
      </c>
      <c r="BP16" s="117">
        <v>9.0</v>
      </c>
      <c r="BQ16" s="117">
        <v>11.0</v>
      </c>
      <c r="BR16" s="117">
        <v>3.0</v>
      </c>
      <c r="BS16" s="31">
        <f t="shared" ref="BS16:BU16" si="199">BK16+BP16</f>
        <v>74</v>
      </c>
      <c r="BT16" s="31">
        <f t="shared" si="199"/>
        <v>91</v>
      </c>
      <c r="BU16" s="31">
        <f t="shared" si="199"/>
        <v>21</v>
      </c>
      <c r="BV16" s="31">
        <f t="shared" si="43"/>
        <v>186</v>
      </c>
      <c r="BW16" s="31">
        <f t="shared" si="44"/>
        <v>82.30088496</v>
      </c>
      <c r="BX16" s="117">
        <v>3.0</v>
      </c>
      <c r="BY16" s="117">
        <v>7.0</v>
      </c>
      <c r="BZ16" s="117">
        <v>4.0</v>
      </c>
      <c r="CA16" s="117">
        <f t="shared" ref="CA16:CC16" si="200">BS16+BX16</f>
        <v>77</v>
      </c>
      <c r="CB16" s="31">
        <f t="shared" si="200"/>
        <v>98</v>
      </c>
      <c r="CC16" s="31">
        <f t="shared" si="200"/>
        <v>25</v>
      </c>
      <c r="CD16" s="31">
        <f t="shared" si="46"/>
        <v>200</v>
      </c>
      <c r="CE16" s="31">
        <f t="shared" si="47"/>
        <v>80.32128514</v>
      </c>
      <c r="CF16" s="117">
        <v>12.0</v>
      </c>
      <c r="CG16" s="117">
        <v>12.0</v>
      </c>
      <c r="CH16" s="117">
        <v>2.0</v>
      </c>
      <c r="CI16" s="117">
        <f t="shared" ref="CI16:CK16" si="201">CA16+CF16</f>
        <v>89</v>
      </c>
      <c r="CJ16" s="31">
        <f t="shared" si="201"/>
        <v>110</v>
      </c>
      <c r="CK16" s="31">
        <f t="shared" si="201"/>
        <v>27</v>
      </c>
      <c r="CL16" s="31">
        <f t="shared" si="49"/>
        <v>226</v>
      </c>
      <c r="CM16" s="31">
        <f t="shared" si="50"/>
        <v>82.18181818</v>
      </c>
      <c r="CN16" s="117">
        <v>12.0</v>
      </c>
      <c r="CO16" s="117">
        <v>19.0</v>
      </c>
      <c r="CP16" s="117">
        <v>2.0</v>
      </c>
      <c r="CQ16" s="117">
        <f t="shared" ref="CQ16:CS16" si="202">CI16+CN16</f>
        <v>101</v>
      </c>
      <c r="CR16" s="31">
        <f t="shared" si="202"/>
        <v>129</v>
      </c>
      <c r="CS16" s="31">
        <f t="shared" si="202"/>
        <v>29</v>
      </c>
      <c r="CT16" s="31">
        <f t="shared" si="52"/>
        <v>259</v>
      </c>
      <c r="CU16" s="31">
        <f t="shared" si="53"/>
        <v>83.81877023</v>
      </c>
      <c r="CV16" s="117">
        <v>6.0</v>
      </c>
      <c r="CW16" s="117">
        <v>7.0</v>
      </c>
      <c r="CX16" s="117">
        <v>4.0</v>
      </c>
      <c r="CY16" s="117">
        <f t="shared" ref="CY16:DA16" si="203">CQ16+CV16</f>
        <v>107</v>
      </c>
      <c r="CZ16" s="31">
        <f t="shared" si="203"/>
        <v>136</v>
      </c>
      <c r="DA16" s="31">
        <f t="shared" si="203"/>
        <v>33</v>
      </c>
      <c r="DB16" s="31">
        <f t="shared" si="55"/>
        <v>276</v>
      </c>
      <c r="DC16" s="31">
        <f t="shared" si="56"/>
        <v>84.40366972</v>
      </c>
      <c r="DD16" s="117">
        <v>8.0</v>
      </c>
      <c r="DE16" s="117">
        <v>11.0</v>
      </c>
      <c r="DF16" s="117">
        <v>1.0</v>
      </c>
      <c r="DG16" s="117">
        <f t="shared" ref="DG16:DI16" si="204">CY16+DD16</f>
        <v>115</v>
      </c>
      <c r="DH16" s="31">
        <f t="shared" si="204"/>
        <v>147</v>
      </c>
      <c r="DI16" s="31">
        <f t="shared" si="204"/>
        <v>34</v>
      </c>
      <c r="DJ16" s="31">
        <f t="shared" si="58"/>
        <v>296</v>
      </c>
      <c r="DK16" s="31">
        <f t="shared" si="59"/>
        <v>85.30259366</v>
      </c>
      <c r="DL16" s="117">
        <v>7.0</v>
      </c>
      <c r="DM16" s="117">
        <v>9.0</v>
      </c>
      <c r="DN16" s="117">
        <v>0.0</v>
      </c>
      <c r="DO16" s="117">
        <f t="shared" ref="DO16:DQ16" si="205">DG16+DL16</f>
        <v>122</v>
      </c>
      <c r="DP16" s="31">
        <f t="shared" si="205"/>
        <v>156</v>
      </c>
      <c r="DQ16" s="31">
        <f t="shared" si="205"/>
        <v>34</v>
      </c>
      <c r="DR16" s="31">
        <f t="shared" si="61"/>
        <v>312</v>
      </c>
      <c r="DS16" s="31">
        <f t="shared" si="62"/>
        <v>190</v>
      </c>
      <c r="DT16" s="42">
        <f t="shared" si="63"/>
        <v>87.76978417</v>
      </c>
      <c r="DU16" s="42">
        <f t="shared" si="64"/>
        <v>81.89655172</v>
      </c>
      <c r="DV16" s="31">
        <f t="shared" si="65"/>
        <v>84.09703504</v>
      </c>
    </row>
    <row r="17" ht="15.75" customHeight="1">
      <c r="A17" s="35">
        <v>12.0</v>
      </c>
      <c r="B17" s="36" t="s">
        <v>34</v>
      </c>
      <c r="C17" s="31">
        <v>5.0</v>
      </c>
      <c r="D17" s="31">
        <v>8.0</v>
      </c>
      <c r="E17" s="31">
        <v>3.0</v>
      </c>
      <c r="F17" s="31">
        <f t="shared" si="15"/>
        <v>16</v>
      </c>
      <c r="G17" s="31">
        <f t="shared" si="16"/>
        <v>13</v>
      </c>
      <c r="H17" s="31">
        <f t="shared" si="17"/>
        <v>100</v>
      </c>
      <c r="I17" s="31">
        <v>3.0</v>
      </c>
      <c r="J17" s="31">
        <f t="shared" si="18"/>
        <v>100</v>
      </c>
      <c r="K17" s="31">
        <f t="shared" si="19"/>
        <v>100</v>
      </c>
      <c r="L17" s="31">
        <v>8.0</v>
      </c>
      <c r="M17" s="31">
        <v>11.0</v>
      </c>
      <c r="N17" s="31">
        <v>2.0</v>
      </c>
      <c r="O17" s="31">
        <f t="shared" ref="O17:P17" si="206">C17+L17</f>
        <v>13</v>
      </c>
      <c r="P17" s="31">
        <f t="shared" si="206"/>
        <v>19</v>
      </c>
      <c r="Q17" s="31">
        <f t="shared" si="21"/>
        <v>5</v>
      </c>
      <c r="R17" s="31">
        <f t="shared" si="22"/>
        <v>37</v>
      </c>
      <c r="S17" s="31">
        <f t="shared" si="23"/>
        <v>92.5</v>
      </c>
      <c r="T17" s="31">
        <v>12.0</v>
      </c>
      <c r="U17" s="31">
        <v>15.0</v>
      </c>
      <c r="V17" s="31">
        <v>1.0</v>
      </c>
      <c r="W17" s="31">
        <f t="shared" ref="W17:Y17" si="207">O17+T17</f>
        <v>25</v>
      </c>
      <c r="X17" s="31">
        <f t="shared" si="207"/>
        <v>34</v>
      </c>
      <c r="Y17" s="31">
        <f t="shared" si="207"/>
        <v>6</v>
      </c>
      <c r="Z17" s="31">
        <f t="shared" si="25"/>
        <v>65</v>
      </c>
      <c r="AA17" s="31">
        <f t="shared" si="26"/>
        <v>94.20289855</v>
      </c>
      <c r="AB17" s="31">
        <v>10.0</v>
      </c>
      <c r="AC17" s="31">
        <v>13.0</v>
      </c>
      <c r="AD17" s="31">
        <v>3.0</v>
      </c>
      <c r="AE17" s="31">
        <f t="shared" ref="AE17:AG17" si="208">W17+AB17</f>
        <v>35</v>
      </c>
      <c r="AF17" s="31">
        <f t="shared" si="208"/>
        <v>47</v>
      </c>
      <c r="AG17" s="31">
        <f t="shared" si="208"/>
        <v>9</v>
      </c>
      <c r="AH17" s="31">
        <f t="shared" si="28"/>
        <v>91</v>
      </c>
      <c r="AI17" s="31">
        <f t="shared" si="29"/>
        <v>92.85714286</v>
      </c>
      <c r="AJ17" s="31">
        <v>11.0</v>
      </c>
      <c r="AK17" s="31">
        <v>12.0</v>
      </c>
      <c r="AL17" s="31">
        <v>1.0</v>
      </c>
      <c r="AM17" s="31">
        <f t="shared" ref="AM17:AO17" si="209">AE17+AJ17</f>
        <v>46</v>
      </c>
      <c r="AN17" s="31">
        <f t="shared" si="209"/>
        <v>59</v>
      </c>
      <c r="AO17" s="31">
        <f t="shared" si="209"/>
        <v>10</v>
      </c>
      <c r="AP17" s="31">
        <f t="shared" si="31"/>
        <v>115</v>
      </c>
      <c r="AQ17" s="31">
        <f t="shared" si="32"/>
        <v>93.49593496</v>
      </c>
      <c r="AR17" s="31">
        <v>4.0</v>
      </c>
      <c r="AS17" s="31">
        <v>4.0</v>
      </c>
      <c r="AT17" s="31">
        <v>0.0</v>
      </c>
      <c r="AU17" s="31">
        <f t="shared" ref="AU17:AW17" si="210">AM17+AR17</f>
        <v>50</v>
      </c>
      <c r="AV17" s="31">
        <f t="shared" si="210"/>
        <v>63</v>
      </c>
      <c r="AW17" s="31">
        <f t="shared" si="210"/>
        <v>10</v>
      </c>
      <c r="AX17" s="31">
        <f t="shared" si="34"/>
        <v>123</v>
      </c>
      <c r="AY17" s="31">
        <f t="shared" si="35"/>
        <v>91.79104478</v>
      </c>
      <c r="AZ17" s="31">
        <v>7.0</v>
      </c>
      <c r="BA17" s="31">
        <v>12.0</v>
      </c>
      <c r="BB17" s="31">
        <v>5.0</v>
      </c>
      <c r="BC17" s="31">
        <f t="shared" ref="BC17:BE17" si="211">AU17+AZ17</f>
        <v>57</v>
      </c>
      <c r="BD17" s="31">
        <f t="shared" si="211"/>
        <v>75</v>
      </c>
      <c r="BE17" s="31">
        <f t="shared" si="211"/>
        <v>15</v>
      </c>
      <c r="BF17" s="31">
        <f t="shared" si="37"/>
        <v>147</v>
      </c>
      <c r="BG17" s="31">
        <f t="shared" si="38"/>
        <v>91.30434783</v>
      </c>
      <c r="BH17" s="117">
        <v>12.0</v>
      </c>
      <c r="BI17" s="117">
        <v>19.0</v>
      </c>
      <c r="BJ17" s="117">
        <v>4.0</v>
      </c>
      <c r="BK17" s="31">
        <f t="shared" ref="BK17:BM17" si="212">BC17+BH17</f>
        <v>69</v>
      </c>
      <c r="BL17" s="31">
        <f t="shared" si="212"/>
        <v>94</v>
      </c>
      <c r="BM17" s="31">
        <f t="shared" si="212"/>
        <v>19</v>
      </c>
      <c r="BN17" s="31">
        <f t="shared" si="40"/>
        <v>182</v>
      </c>
      <c r="BO17" s="31">
        <f t="shared" si="41"/>
        <v>91.91919192</v>
      </c>
      <c r="BP17" s="118">
        <v>7.0</v>
      </c>
      <c r="BQ17" s="117">
        <v>11.0</v>
      </c>
      <c r="BR17" s="117">
        <v>2.0</v>
      </c>
      <c r="BS17" s="31">
        <f t="shared" ref="BS17:BU17" si="213">BK17+BP17</f>
        <v>76</v>
      </c>
      <c r="BT17" s="31">
        <f t="shared" si="213"/>
        <v>105</v>
      </c>
      <c r="BU17" s="31">
        <f t="shared" si="213"/>
        <v>21</v>
      </c>
      <c r="BV17" s="31">
        <f t="shared" si="43"/>
        <v>202</v>
      </c>
      <c r="BW17" s="31">
        <f t="shared" si="44"/>
        <v>89.38053097</v>
      </c>
      <c r="BX17" s="117">
        <v>4.0</v>
      </c>
      <c r="BY17" s="117">
        <v>11.0</v>
      </c>
      <c r="BZ17" s="117">
        <v>5.0</v>
      </c>
      <c r="CA17" s="117">
        <f t="shared" ref="CA17:CC17" si="214">BS17+BX17</f>
        <v>80</v>
      </c>
      <c r="CB17" s="31">
        <f t="shared" si="214"/>
        <v>116</v>
      </c>
      <c r="CC17" s="31">
        <f t="shared" si="214"/>
        <v>26</v>
      </c>
      <c r="CD17" s="31">
        <f t="shared" si="46"/>
        <v>222</v>
      </c>
      <c r="CE17" s="31">
        <f t="shared" si="47"/>
        <v>89.15662651</v>
      </c>
      <c r="CF17" s="117">
        <v>11.0</v>
      </c>
      <c r="CG17" s="117">
        <v>9.0</v>
      </c>
      <c r="CH17" s="117">
        <v>1.0</v>
      </c>
      <c r="CI17" s="117">
        <f t="shared" ref="CI17:CK17" si="215">CA17+CF17</f>
        <v>91</v>
      </c>
      <c r="CJ17" s="31">
        <f t="shared" si="215"/>
        <v>125</v>
      </c>
      <c r="CK17" s="31">
        <f t="shared" si="215"/>
        <v>27</v>
      </c>
      <c r="CL17" s="31">
        <f t="shared" si="49"/>
        <v>243</v>
      </c>
      <c r="CM17" s="31">
        <f t="shared" si="50"/>
        <v>88.36363636</v>
      </c>
      <c r="CN17" s="117">
        <v>10.0</v>
      </c>
      <c r="CO17" s="117">
        <v>19.0</v>
      </c>
      <c r="CP17" s="117">
        <v>2.0</v>
      </c>
      <c r="CQ17" s="117">
        <f t="shared" ref="CQ17:CS17" si="216">CI17+CN17</f>
        <v>101</v>
      </c>
      <c r="CR17" s="31">
        <f t="shared" si="216"/>
        <v>144</v>
      </c>
      <c r="CS17" s="31">
        <f t="shared" si="216"/>
        <v>29</v>
      </c>
      <c r="CT17" s="31">
        <f t="shared" si="52"/>
        <v>274</v>
      </c>
      <c r="CU17" s="31">
        <f t="shared" si="53"/>
        <v>88.67313916</v>
      </c>
      <c r="CV17" s="117">
        <v>6.0</v>
      </c>
      <c r="CW17" s="117">
        <v>7.0</v>
      </c>
      <c r="CX17" s="117">
        <v>3.0</v>
      </c>
      <c r="CY17" s="117">
        <f t="shared" ref="CY17:DA17" si="217">CQ17+CV17</f>
        <v>107</v>
      </c>
      <c r="CZ17" s="31">
        <f t="shared" si="217"/>
        <v>151</v>
      </c>
      <c r="DA17" s="31">
        <f t="shared" si="217"/>
        <v>32</v>
      </c>
      <c r="DB17" s="31">
        <f t="shared" si="55"/>
        <v>290</v>
      </c>
      <c r="DC17" s="31">
        <f t="shared" si="56"/>
        <v>88.68501529</v>
      </c>
      <c r="DD17" s="117">
        <v>6.0</v>
      </c>
      <c r="DE17" s="117">
        <v>9.0</v>
      </c>
      <c r="DF17" s="117">
        <v>1.0</v>
      </c>
      <c r="DG17" s="117">
        <f t="shared" ref="DG17:DI17" si="218">CY17+DD17</f>
        <v>113</v>
      </c>
      <c r="DH17" s="31">
        <f t="shared" si="218"/>
        <v>160</v>
      </c>
      <c r="DI17" s="31">
        <f t="shared" si="218"/>
        <v>33</v>
      </c>
      <c r="DJ17" s="31">
        <f t="shared" si="58"/>
        <v>306</v>
      </c>
      <c r="DK17" s="31">
        <f t="shared" si="59"/>
        <v>88.18443804</v>
      </c>
      <c r="DL17" s="117">
        <v>10.0</v>
      </c>
      <c r="DM17" s="117">
        <v>13.0</v>
      </c>
      <c r="DN17" s="117">
        <v>0.0</v>
      </c>
      <c r="DO17" s="117">
        <f t="shared" ref="DO17:DQ17" si="219">DG17+DL17</f>
        <v>123</v>
      </c>
      <c r="DP17" s="31">
        <f t="shared" si="219"/>
        <v>173</v>
      </c>
      <c r="DQ17" s="31">
        <f t="shared" si="219"/>
        <v>33</v>
      </c>
      <c r="DR17" s="31">
        <f t="shared" si="61"/>
        <v>329</v>
      </c>
      <c r="DS17" s="31">
        <f t="shared" si="62"/>
        <v>206</v>
      </c>
      <c r="DT17" s="42">
        <f t="shared" si="63"/>
        <v>88.48920863</v>
      </c>
      <c r="DU17" s="42">
        <f t="shared" si="64"/>
        <v>88.79310345</v>
      </c>
      <c r="DV17" s="31">
        <f t="shared" si="65"/>
        <v>88.67924528</v>
      </c>
    </row>
    <row r="18" ht="15.75" customHeight="1">
      <c r="A18" s="35">
        <v>13.0</v>
      </c>
      <c r="B18" s="36" t="s">
        <v>35</v>
      </c>
      <c r="C18" s="31">
        <v>5.0</v>
      </c>
      <c r="D18" s="31">
        <v>8.0</v>
      </c>
      <c r="E18" s="31">
        <v>3.0</v>
      </c>
      <c r="F18" s="31">
        <f t="shared" si="15"/>
        <v>16</v>
      </c>
      <c r="G18" s="31">
        <f t="shared" si="16"/>
        <v>13</v>
      </c>
      <c r="H18" s="31">
        <f t="shared" si="17"/>
        <v>100</v>
      </c>
      <c r="I18" s="31">
        <v>3.0</v>
      </c>
      <c r="J18" s="31">
        <f t="shared" si="18"/>
        <v>100</v>
      </c>
      <c r="K18" s="31">
        <f t="shared" si="19"/>
        <v>100</v>
      </c>
      <c r="L18" s="31">
        <v>10.0</v>
      </c>
      <c r="M18" s="31">
        <v>12.0</v>
      </c>
      <c r="N18" s="31">
        <v>2.0</v>
      </c>
      <c r="O18" s="31">
        <f t="shared" ref="O18:P18" si="220">C18+L18</f>
        <v>15</v>
      </c>
      <c r="P18" s="31">
        <f t="shared" si="220"/>
        <v>20</v>
      </c>
      <c r="Q18" s="31">
        <f t="shared" si="21"/>
        <v>5</v>
      </c>
      <c r="R18" s="31">
        <f t="shared" si="22"/>
        <v>40</v>
      </c>
      <c r="S18" s="31">
        <f t="shared" si="23"/>
        <v>100</v>
      </c>
      <c r="T18" s="31">
        <v>11.0</v>
      </c>
      <c r="U18" s="31">
        <v>14.0</v>
      </c>
      <c r="V18" s="31">
        <v>2.0</v>
      </c>
      <c r="W18" s="31">
        <f t="shared" ref="W18:Y18" si="221">O18+T18</f>
        <v>26</v>
      </c>
      <c r="X18" s="31">
        <f t="shared" si="221"/>
        <v>34</v>
      </c>
      <c r="Y18" s="31">
        <f t="shared" si="221"/>
        <v>7</v>
      </c>
      <c r="Z18" s="31">
        <f t="shared" si="25"/>
        <v>67</v>
      </c>
      <c r="AA18" s="31">
        <f t="shared" si="26"/>
        <v>97.10144928</v>
      </c>
      <c r="AB18" s="31">
        <v>11.0</v>
      </c>
      <c r="AC18" s="31">
        <v>12.0</v>
      </c>
      <c r="AD18" s="31">
        <v>3.0</v>
      </c>
      <c r="AE18" s="31">
        <f t="shared" ref="AE18:AG18" si="222">W18+AB18</f>
        <v>37</v>
      </c>
      <c r="AF18" s="31">
        <f t="shared" si="222"/>
        <v>46</v>
      </c>
      <c r="AG18" s="31">
        <f t="shared" si="222"/>
        <v>10</v>
      </c>
      <c r="AH18" s="31">
        <f t="shared" si="28"/>
        <v>93</v>
      </c>
      <c r="AI18" s="31">
        <f t="shared" si="29"/>
        <v>94.89795918</v>
      </c>
      <c r="AJ18" s="31">
        <v>9.0</v>
      </c>
      <c r="AK18" s="31">
        <v>11.0</v>
      </c>
      <c r="AL18" s="31">
        <v>1.0</v>
      </c>
      <c r="AM18" s="31">
        <f t="shared" ref="AM18:AO18" si="223">AE18+AJ18</f>
        <v>46</v>
      </c>
      <c r="AN18" s="31">
        <f t="shared" si="223"/>
        <v>57</v>
      </c>
      <c r="AO18" s="31">
        <f t="shared" si="223"/>
        <v>11</v>
      </c>
      <c r="AP18" s="31">
        <f t="shared" si="31"/>
        <v>114</v>
      </c>
      <c r="AQ18" s="31">
        <f t="shared" si="32"/>
        <v>92.68292683</v>
      </c>
      <c r="AR18" s="31">
        <v>3.0</v>
      </c>
      <c r="AS18" s="31">
        <v>4.0</v>
      </c>
      <c r="AT18" s="31">
        <v>0.0</v>
      </c>
      <c r="AU18" s="31">
        <f t="shared" ref="AU18:AW18" si="224">AM18+AR18</f>
        <v>49</v>
      </c>
      <c r="AV18" s="31">
        <f t="shared" si="224"/>
        <v>61</v>
      </c>
      <c r="AW18" s="31">
        <f t="shared" si="224"/>
        <v>11</v>
      </c>
      <c r="AX18" s="31">
        <f t="shared" si="34"/>
        <v>121</v>
      </c>
      <c r="AY18" s="31">
        <f t="shared" si="35"/>
        <v>90.29850746</v>
      </c>
      <c r="AZ18" s="31">
        <v>7.0</v>
      </c>
      <c r="BA18" s="31">
        <v>13.0</v>
      </c>
      <c r="BB18" s="31">
        <v>4.0</v>
      </c>
      <c r="BC18" s="31">
        <f t="shared" ref="BC18:BE18" si="225">AU18+AZ18</f>
        <v>56</v>
      </c>
      <c r="BD18" s="31">
        <f t="shared" si="225"/>
        <v>74</v>
      </c>
      <c r="BE18" s="31">
        <f t="shared" si="225"/>
        <v>15</v>
      </c>
      <c r="BF18" s="31">
        <f t="shared" si="37"/>
        <v>145</v>
      </c>
      <c r="BG18" s="31">
        <f t="shared" si="38"/>
        <v>90.0621118</v>
      </c>
      <c r="BH18" s="117">
        <v>12.0</v>
      </c>
      <c r="BI18" s="117">
        <v>19.0</v>
      </c>
      <c r="BJ18" s="117">
        <v>4.0</v>
      </c>
      <c r="BK18" s="31">
        <f t="shared" ref="BK18:BM18" si="226">BC18+BH18</f>
        <v>68</v>
      </c>
      <c r="BL18" s="31">
        <f t="shared" si="226"/>
        <v>93</v>
      </c>
      <c r="BM18" s="31">
        <f t="shared" si="226"/>
        <v>19</v>
      </c>
      <c r="BN18" s="31">
        <f t="shared" si="40"/>
        <v>180</v>
      </c>
      <c r="BO18" s="31">
        <f t="shared" si="41"/>
        <v>90.90909091</v>
      </c>
      <c r="BP18" s="117">
        <v>10.0</v>
      </c>
      <c r="BQ18" s="118">
        <v>13.0</v>
      </c>
      <c r="BR18" s="117">
        <v>4.0</v>
      </c>
      <c r="BS18" s="31">
        <f t="shared" ref="BS18:BU18" si="227">BK18+BP18</f>
        <v>78</v>
      </c>
      <c r="BT18" s="31">
        <f t="shared" si="227"/>
        <v>106</v>
      </c>
      <c r="BU18" s="31">
        <f t="shared" si="227"/>
        <v>23</v>
      </c>
      <c r="BV18" s="31">
        <f t="shared" si="43"/>
        <v>207</v>
      </c>
      <c r="BW18" s="31">
        <f t="shared" si="44"/>
        <v>91.59292035</v>
      </c>
      <c r="BX18" s="117">
        <v>4.0</v>
      </c>
      <c r="BY18" s="117">
        <v>10.0</v>
      </c>
      <c r="BZ18" s="117">
        <v>5.0</v>
      </c>
      <c r="CA18" s="117">
        <f t="shared" ref="CA18:CC18" si="228">BS18+BX18</f>
        <v>82</v>
      </c>
      <c r="CB18" s="31">
        <f t="shared" si="228"/>
        <v>116</v>
      </c>
      <c r="CC18" s="31">
        <f t="shared" si="228"/>
        <v>28</v>
      </c>
      <c r="CD18" s="31">
        <f t="shared" si="46"/>
        <v>226</v>
      </c>
      <c r="CE18" s="31">
        <f t="shared" si="47"/>
        <v>90.76305221</v>
      </c>
      <c r="CF18" s="117">
        <v>11.0</v>
      </c>
      <c r="CG18" s="117">
        <v>10.0</v>
      </c>
      <c r="CH18" s="117">
        <v>1.0</v>
      </c>
      <c r="CI18" s="117">
        <f t="shared" ref="CI18:CK18" si="229">CA18+CF18</f>
        <v>93</v>
      </c>
      <c r="CJ18" s="31">
        <f t="shared" si="229"/>
        <v>126</v>
      </c>
      <c r="CK18" s="31">
        <f t="shared" si="229"/>
        <v>29</v>
      </c>
      <c r="CL18" s="31">
        <f t="shared" si="49"/>
        <v>248</v>
      </c>
      <c r="CM18" s="31">
        <f t="shared" si="50"/>
        <v>90.18181818</v>
      </c>
      <c r="CN18" s="117">
        <v>12.0</v>
      </c>
      <c r="CO18" s="117">
        <v>20.0</v>
      </c>
      <c r="CP18" s="117">
        <v>2.0</v>
      </c>
      <c r="CQ18" s="117">
        <f t="shared" ref="CQ18:CS18" si="230">CI18+CN18</f>
        <v>105</v>
      </c>
      <c r="CR18" s="31">
        <f t="shared" si="230"/>
        <v>146</v>
      </c>
      <c r="CS18" s="31">
        <f t="shared" si="230"/>
        <v>31</v>
      </c>
      <c r="CT18" s="31">
        <f t="shared" si="52"/>
        <v>282</v>
      </c>
      <c r="CU18" s="31">
        <f t="shared" si="53"/>
        <v>91.26213592</v>
      </c>
      <c r="CV18" s="117">
        <v>5.0</v>
      </c>
      <c r="CW18" s="117">
        <v>6.0</v>
      </c>
      <c r="CX18" s="117">
        <v>4.0</v>
      </c>
      <c r="CY18" s="117">
        <f t="shared" ref="CY18:DA18" si="231">CQ18+CV18</f>
        <v>110</v>
      </c>
      <c r="CZ18" s="31">
        <f t="shared" si="231"/>
        <v>152</v>
      </c>
      <c r="DA18" s="31">
        <f t="shared" si="231"/>
        <v>35</v>
      </c>
      <c r="DB18" s="31">
        <f t="shared" si="55"/>
        <v>297</v>
      </c>
      <c r="DC18" s="31">
        <f t="shared" si="56"/>
        <v>90.82568807</v>
      </c>
      <c r="DD18" s="117">
        <v>7.0</v>
      </c>
      <c r="DE18" s="117">
        <v>10.0</v>
      </c>
      <c r="DF18" s="117">
        <v>0.0</v>
      </c>
      <c r="DG18" s="117">
        <f t="shared" ref="DG18:DI18" si="232">CY18+DD18</f>
        <v>117</v>
      </c>
      <c r="DH18" s="31">
        <f t="shared" si="232"/>
        <v>162</v>
      </c>
      <c r="DI18" s="31">
        <f t="shared" si="232"/>
        <v>35</v>
      </c>
      <c r="DJ18" s="31">
        <f t="shared" si="58"/>
        <v>314</v>
      </c>
      <c r="DK18" s="31">
        <f t="shared" si="59"/>
        <v>90.48991354</v>
      </c>
      <c r="DL18" s="117">
        <v>7.0</v>
      </c>
      <c r="DM18" s="117">
        <v>13.0</v>
      </c>
      <c r="DN18" s="117">
        <v>0.0</v>
      </c>
      <c r="DO18" s="117">
        <f t="shared" ref="DO18:DQ18" si="233">DG18+DL18</f>
        <v>124</v>
      </c>
      <c r="DP18" s="31">
        <f t="shared" si="233"/>
        <v>175</v>
      </c>
      <c r="DQ18" s="31">
        <f t="shared" si="233"/>
        <v>35</v>
      </c>
      <c r="DR18" s="31">
        <f t="shared" si="61"/>
        <v>334</v>
      </c>
      <c r="DS18" s="31">
        <f t="shared" si="62"/>
        <v>210</v>
      </c>
      <c r="DT18" s="42">
        <f t="shared" si="63"/>
        <v>89.20863309</v>
      </c>
      <c r="DU18" s="42">
        <f t="shared" si="64"/>
        <v>90.51724138</v>
      </c>
      <c r="DV18" s="31">
        <f t="shared" si="65"/>
        <v>90.02695418</v>
      </c>
    </row>
    <row r="19" ht="15.75" customHeight="1">
      <c r="A19" s="35">
        <v>14.0</v>
      </c>
      <c r="B19" s="36" t="s">
        <v>36</v>
      </c>
      <c r="C19" s="31">
        <v>5.0</v>
      </c>
      <c r="D19" s="31">
        <v>8.0</v>
      </c>
      <c r="E19" s="31">
        <v>3.0</v>
      </c>
      <c r="F19" s="31">
        <f t="shared" si="15"/>
        <v>16</v>
      </c>
      <c r="G19" s="31">
        <f t="shared" si="16"/>
        <v>13</v>
      </c>
      <c r="H19" s="31">
        <f t="shared" si="17"/>
        <v>100</v>
      </c>
      <c r="I19" s="31">
        <v>3.0</v>
      </c>
      <c r="J19" s="31">
        <f t="shared" si="18"/>
        <v>100</v>
      </c>
      <c r="K19" s="31">
        <f t="shared" si="19"/>
        <v>100</v>
      </c>
      <c r="L19" s="31">
        <v>9.0</v>
      </c>
      <c r="M19" s="31">
        <v>10.0</v>
      </c>
      <c r="N19" s="31">
        <v>2.0</v>
      </c>
      <c r="O19" s="31">
        <f t="shared" ref="O19:P19" si="234">C19+L19</f>
        <v>14</v>
      </c>
      <c r="P19" s="31">
        <f t="shared" si="234"/>
        <v>18</v>
      </c>
      <c r="Q19" s="31">
        <f t="shared" si="21"/>
        <v>5</v>
      </c>
      <c r="R19" s="31">
        <f t="shared" si="22"/>
        <v>37</v>
      </c>
      <c r="S19" s="31">
        <f t="shared" si="23"/>
        <v>92.5</v>
      </c>
      <c r="T19" s="31">
        <v>12.0</v>
      </c>
      <c r="U19" s="31">
        <v>14.0</v>
      </c>
      <c r="V19" s="31">
        <v>2.0</v>
      </c>
      <c r="W19" s="31">
        <f t="shared" ref="W19:Y19" si="235">O19+T19</f>
        <v>26</v>
      </c>
      <c r="X19" s="31">
        <f t="shared" si="235"/>
        <v>32</v>
      </c>
      <c r="Y19" s="31">
        <f t="shared" si="235"/>
        <v>7</v>
      </c>
      <c r="Z19" s="31">
        <f t="shared" si="25"/>
        <v>65</v>
      </c>
      <c r="AA19" s="31">
        <f t="shared" si="26"/>
        <v>94.20289855</v>
      </c>
      <c r="AB19" s="31">
        <v>11.0</v>
      </c>
      <c r="AC19" s="31">
        <v>15.0</v>
      </c>
      <c r="AD19" s="31">
        <v>2.0</v>
      </c>
      <c r="AE19" s="31">
        <f t="shared" ref="AE19:AG19" si="236">W19+AB19</f>
        <v>37</v>
      </c>
      <c r="AF19" s="31">
        <f t="shared" si="236"/>
        <v>47</v>
      </c>
      <c r="AG19" s="31">
        <f t="shared" si="236"/>
        <v>9</v>
      </c>
      <c r="AH19" s="31">
        <f t="shared" si="28"/>
        <v>93</v>
      </c>
      <c r="AI19" s="31">
        <f t="shared" si="29"/>
        <v>94.89795918</v>
      </c>
      <c r="AJ19" s="31">
        <v>11.0</v>
      </c>
      <c r="AK19" s="31">
        <v>11.0</v>
      </c>
      <c r="AL19" s="31">
        <v>2.0</v>
      </c>
      <c r="AM19" s="31">
        <f t="shared" ref="AM19:AO19" si="237">AE19+AJ19</f>
        <v>48</v>
      </c>
      <c r="AN19" s="31">
        <f t="shared" si="237"/>
        <v>58</v>
      </c>
      <c r="AO19" s="31">
        <f t="shared" si="237"/>
        <v>11</v>
      </c>
      <c r="AP19" s="31">
        <f t="shared" si="31"/>
        <v>117</v>
      </c>
      <c r="AQ19" s="31">
        <f t="shared" si="32"/>
        <v>95.12195122</v>
      </c>
      <c r="AR19" s="31">
        <v>5.0</v>
      </c>
      <c r="AS19" s="31">
        <v>4.0</v>
      </c>
      <c r="AT19" s="31">
        <v>0.0</v>
      </c>
      <c r="AU19" s="31">
        <f t="shared" ref="AU19:AW19" si="238">AM19+AR19</f>
        <v>53</v>
      </c>
      <c r="AV19" s="31">
        <f t="shared" si="238"/>
        <v>62</v>
      </c>
      <c r="AW19" s="31">
        <f t="shared" si="238"/>
        <v>11</v>
      </c>
      <c r="AX19" s="31">
        <f t="shared" si="34"/>
        <v>126</v>
      </c>
      <c r="AY19" s="31">
        <f t="shared" si="35"/>
        <v>94.02985075</v>
      </c>
      <c r="AZ19" s="31">
        <v>8.0</v>
      </c>
      <c r="BA19" s="31">
        <v>12.0</v>
      </c>
      <c r="BB19" s="31">
        <v>5.0</v>
      </c>
      <c r="BC19" s="31">
        <f t="shared" ref="BC19:BE19" si="239">AU19+AZ19</f>
        <v>61</v>
      </c>
      <c r="BD19" s="31">
        <f t="shared" si="239"/>
        <v>74</v>
      </c>
      <c r="BE19" s="31">
        <f t="shared" si="239"/>
        <v>16</v>
      </c>
      <c r="BF19" s="31">
        <f t="shared" si="37"/>
        <v>151</v>
      </c>
      <c r="BG19" s="31">
        <f t="shared" si="38"/>
        <v>93.78881988</v>
      </c>
      <c r="BH19" s="117">
        <v>12.0</v>
      </c>
      <c r="BI19" s="117">
        <v>20.0</v>
      </c>
      <c r="BJ19" s="117">
        <v>4.0</v>
      </c>
      <c r="BK19" s="31">
        <f t="shared" ref="BK19:BM19" si="240">BC19+BH19</f>
        <v>73</v>
      </c>
      <c r="BL19" s="31">
        <f t="shared" si="240"/>
        <v>94</v>
      </c>
      <c r="BM19" s="31">
        <f t="shared" si="240"/>
        <v>20</v>
      </c>
      <c r="BN19" s="31">
        <f t="shared" si="40"/>
        <v>187</v>
      </c>
      <c r="BO19" s="31">
        <f t="shared" si="41"/>
        <v>94.44444444</v>
      </c>
      <c r="BP19" s="117">
        <v>9.0</v>
      </c>
      <c r="BQ19" s="118">
        <v>13.0</v>
      </c>
      <c r="BR19" s="117">
        <v>3.0</v>
      </c>
      <c r="BS19" s="31">
        <f t="shared" ref="BS19:BU19" si="241">BK19+BP19</f>
        <v>82</v>
      </c>
      <c r="BT19" s="31">
        <f t="shared" si="241"/>
        <v>107</v>
      </c>
      <c r="BU19" s="31">
        <f t="shared" si="241"/>
        <v>23</v>
      </c>
      <c r="BV19" s="31">
        <f t="shared" si="43"/>
        <v>212</v>
      </c>
      <c r="BW19" s="31">
        <f t="shared" si="44"/>
        <v>93.80530973</v>
      </c>
      <c r="BX19" s="117">
        <v>3.0</v>
      </c>
      <c r="BY19" s="117">
        <v>10.0</v>
      </c>
      <c r="BZ19" s="117">
        <v>4.0</v>
      </c>
      <c r="CA19" s="117">
        <f t="shared" ref="CA19:CC19" si="242">BS19+BX19</f>
        <v>85</v>
      </c>
      <c r="CB19" s="31">
        <f t="shared" si="242"/>
        <v>117</v>
      </c>
      <c r="CC19" s="31">
        <f t="shared" si="242"/>
        <v>27</v>
      </c>
      <c r="CD19" s="31">
        <f t="shared" si="46"/>
        <v>229</v>
      </c>
      <c r="CE19" s="31">
        <f t="shared" si="47"/>
        <v>91.96787149</v>
      </c>
      <c r="CF19" s="117">
        <v>11.0</v>
      </c>
      <c r="CG19" s="117">
        <v>12.0</v>
      </c>
      <c r="CH19" s="117">
        <v>2.0</v>
      </c>
      <c r="CI19" s="117">
        <f t="shared" ref="CI19:CK19" si="243">CA19+CF19</f>
        <v>96</v>
      </c>
      <c r="CJ19" s="31">
        <f t="shared" si="243"/>
        <v>129</v>
      </c>
      <c r="CK19" s="31">
        <f t="shared" si="243"/>
        <v>29</v>
      </c>
      <c r="CL19" s="31">
        <f t="shared" si="49"/>
        <v>254</v>
      </c>
      <c r="CM19" s="31">
        <f t="shared" si="50"/>
        <v>92.36363636</v>
      </c>
      <c r="CN19" s="117">
        <v>12.0</v>
      </c>
      <c r="CO19" s="117">
        <v>18.0</v>
      </c>
      <c r="CP19" s="117">
        <v>2.0</v>
      </c>
      <c r="CQ19" s="117">
        <f t="shared" ref="CQ19:CS19" si="244">CI19+CN19</f>
        <v>108</v>
      </c>
      <c r="CR19" s="31">
        <f t="shared" si="244"/>
        <v>147</v>
      </c>
      <c r="CS19" s="31">
        <f t="shared" si="244"/>
        <v>31</v>
      </c>
      <c r="CT19" s="31">
        <f t="shared" si="52"/>
        <v>286</v>
      </c>
      <c r="CU19" s="31">
        <f t="shared" si="53"/>
        <v>92.5566343</v>
      </c>
      <c r="CV19" s="117">
        <v>6.0</v>
      </c>
      <c r="CW19" s="117">
        <v>6.0</v>
      </c>
      <c r="CX19" s="117">
        <v>4.0</v>
      </c>
      <c r="CY19" s="117">
        <f t="shared" ref="CY19:DA19" si="245">CQ19+CV19</f>
        <v>114</v>
      </c>
      <c r="CZ19" s="31">
        <f t="shared" si="245"/>
        <v>153</v>
      </c>
      <c r="DA19" s="31">
        <f t="shared" si="245"/>
        <v>35</v>
      </c>
      <c r="DB19" s="31">
        <f t="shared" si="55"/>
        <v>302</v>
      </c>
      <c r="DC19" s="31">
        <f t="shared" si="56"/>
        <v>92.35474006</v>
      </c>
      <c r="DD19" s="117">
        <v>7.0</v>
      </c>
      <c r="DE19" s="117">
        <v>11.0</v>
      </c>
      <c r="DF19" s="117">
        <v>0.0</v>
      </c>
      <c r="DG19" s="117">
        <f t="shared" ref="DG19:DI19" si="246">CY19+DD19</f>
        <v>121</v>
      </c>
      <c r="DH19" s="31">
        <f t="shared" si="246"/>
        <v>164</v>
      </c>
      <c r="DI19" s="31">
        <f t="shared" si="246"/>
        <v>35</v>
      </c>
      <c r="DJ19" s="31">
        <f t="shared" si="58"/>
        <v>320</v>
      </c>
      <c r="DK19" s="31">
        <f t="shared" si="59"/>
        <v>92.21902017</v>
      </c>
      <c r="DL19" s="117">
        <v>11.0</v>
      </c>
      <c r="DM19" s="117">
        <v>13.0</v>
      </c>
      <c r="DN19" s="117">
        <v>0.0</v>
      </c>
      <c r="DO19" s="117">
        <f t="shared" ref="DO19:DQ19" si="247">DG19+DL19</f>
        <v>132</v>
      </c>
      <c r="DP19" s="31">
        <f t="shared" si="247"/>
        <v>177</v>
      </c>
      <c r="DQ19" s="31">
        <f t="shared" si="247"/>
        <v>35</v>
      </c>
      <c r="DR19" s="31">
        <f t="shared" si="61"/>
        <v>344</v>
      </c>
      <c r="DS19" s="31">
        <f t="shared" si="62"/>
        <v>212</v>
      </c>
      <c r="DT19" s="42">
        <f t="shared" si="63"/>
        <v>94.96402878</v>
      </c>
      <c r="DU19" s="42">
        <f t="shared" si="64"/>
        <v>91.37931034</v>
      </c>
      <c r="DV19" s="31">
        <f t="shared" si="65"/>
        <v>92.72237197</v>
      </c>
    </row>
    <row r="20" ht="15.75" customHeight="1">
      <c r="A20" s="35">
        <v>15.0</v>
      </c>
      <c r="B20" s="36" t="s">
        <v>37</v>
      </c>
      <c r="C20" s="31">
        <v>5.0</v>
      </c>
      <c r="D20" s="31">
        <v>8.0</v>
      </c>
      <c r="E20" s="31">
        <v>3.0</v>
      </c>
      <c r="F20" s="31">
        <f t="shared" si="15"/>
        <v>16</v>
      </c>
      <c r="G20" s="31">
        <f t="shared" si="16"/>
        <v>13</v>
      </c>
      <c r="H20" s="31">
        <f t="shared" si="17"/>
        <v>100</v>
      </c>
      <c r="I20" s="31">
        <v>3.0</v>
      </c>
      <c r="J20" s="31">
        <f t="shared" si="18"/>
        <v>100</v>
      </c>
      <c r="K20" s="31">
        <f t="shared" si="19"/>
        <v>100</v>
      </c>
      <c r="L20" s="31">
        <v>10.0</v>
      </c>
      <c r="M20" s="31">
        <v>12.0</v>
      </c>
      <c r="N20" s="31">
        <v>2.0</v>
      </c>
      <c r="O20" s="31">
        <f t="shared" ref="O20:P20" si="248">C20+L20</f>
        <v>15</v>
      </c>
      <c r="P20" s="31">
        <f t="shared" si="248"/>
        <v>20</v>
      </c>
      <c r="Q20" s="31">
        <f t="shared" si="21"/>
        <v>5</v>
      </c>
      <c r="R20" s="31">
        <f t="shared" si="22"/>
        <v>40</v>
      </c>
      <c r="S20" s="31">
        <f t="shared" si="23"/>
        <v>100</v>
      </c>
      <c r="T20" s="31">
        <v>11.0</v>
      </c>
      <c r="U20" s="31">
        <v>15.0</v>
      </c>
      <c r="V20" s="31">
        <v>1.0</v>
      </c>
      <c r="W20" s="31">
        <f t="shared" ref="W20:Y20" si="249">O20+T20</f>
        <v>26</v>
      </c>
      <c r="X20" s="31">
        <f t="shared" si="249"/>
        <v>35</v>
      </c>
      <c r="Y20" s="31">
        <f t="shared" si="249"/>
        <v>6</v>
      </c>
      <c r="Z20" s="31">
        <f t="shared" si="25"/>
        <v>67</v>
      </c>
      <c r="AA20" s="31">
        <f t="shared" si="26"/>
        <v>97.10144928</v>
      </c>
      <c r="AB20" s="31">
        <v>11.0</v>
      </c>
      <c r="AC20" s="31">
        <v>15.0</v>
      </c>
      <c r="AD20" s="31">
        <v>3.0</v>
      </c>
      <c r="AE20" s="31">
        <f t="shared" ref="AE20:AG20" si="250">W20+AB20</f>
        <v>37</v>
      </c>
      <c r="AF20" s="31">
        <f t="shared" si="250"/>
        <v>50</v>
      </c>
      <c r="AG20" s="31">
        <f t="shared" si="250"/>
        <v>9</v>
      </c>
      <c r="AH20" s="31">
        <f t="shared" si="28"/>
        <v>96</v>
      </c>
      <c r="AI20" s="31">
        <f t="shared" si="29"/>
        <v>97.95918367</v>
      </c>
      <c r="AJ20" s="31">
        <v>10.0</v>
      </c>
      <c r="AK20" s="31">
        <v>10.0</v>
      </c>
      <c r="AL20" s="31">
        <v>2.0</v>
      </c>
      <c r="AM20" s="31">
        <f t="shared" ref="AM20:AO20" si="251">AE20+AJ20</f>
        <v>47</v>
      </c>
      <c r="AN20" s="31">
        <f t="shared" si="251"/>
        <v>60</v>
      </c>
      <c r="AO20" s="31">
        <f t="shared" si="251"/>
        <v>11</v>
      </c>
      <c r="AP20" s="31">
        <f t="shared" si="31"/>
        <v>118</v>
      </c>
      <c r="AQ20" s="31">
        <f t="shared" si="32"/>
        <v>95.93495935</v>
      </c>
      <c r="AR20" s="31">
        <v>6.0</v>
      </c>
      <c r="AS20" s="31">
        <v>5.0</v>
      </c>
      <c r="AT20" s="31">
        <v>0.0</v>
      </c>
      <c r="AU20" s="31">
        <f t="shared" ref="AU20:AW20" si="252">AM20+AR20</f>
        <v>53</v>
      </c>
      <c r="AV20" s="31">
        <f t="shared" si="252"/>
        <v>65</v>
      </c>
      <c r="AW20" s="31">
        <f t="shared" si="252"/>
        <v>11</v>
      </c>
      <c r="AX20" s="31">
        <f t="shared" si="34"/>
        <v>129</v>
      </c>
      <c r="AY20" s="31">
        <f t="shared" si="35"/>
        <v>96.26865672</v>
      </c>
      <c r="AZ20" s="31">
        <v>6.0</v>
      </c>
      <c r="BA20" s="31">
        <v>13.0</v>
      </c>
      <c r="BB20" s="31">
        <v>2.0</v>
      </c>
      <c r="BC20" s="31">
        <f t="shared" ref="BC20:BE20" si="253">AU20+AZ20</f>
        <v>59</v>
      </c>
      <c r="BD20" s="31">
        <f t="shared" si="253"/>
        <v>78</v>
      </c>
      <c r="BE20" s="31">
        <f t="shared" si="253"/>
        <v>13</v>
      </c>
      <c r="BF20" s="31">
        <f t="shared" si="37"/>
        <v>150</v>
      </c>
      <c r="BG20" s="31">
        <f t="shared" si="38"/>
        <v>93.16770186</v>
      </c>
      <c r="BH20" s="117">
        <v>12.0</v>
      </c>
      <c r="BI20" s="117">
        <v>20.0</v>
      </c>
      <c r="BJ20" s="117">
        <v>4.0</v>
      </c>
      <c r="BK20" s="31">
        <f t="shared" ref="BK20:BM20" si="254">BC20+BH20</f>
        <v>71</v>
      </c>
      <c r="BL20" s="31">
        <f t="shared" si="254"/>
        <v>98</v>
      </c>
      <c r="BM20" s="31">
        <f t="shared" si="254"/>
        <v>17</v>
      </c>
      <c r="BN20" s="31">
        <f t="shared" si="40"/>
        <v>186</v>
      </c>
      <c r="BO20" s="31">
        <f t="shared" si="41"/>
        <v>93.93939394</v>
      </c>
      <c r="BP20" s="117">
        <v>10.0</v>
      </c>
      <c r="BQ20" s="118">
        <v>12.0</v>
      </c>
      <c r="BR20" s="117">
        <v>3.0</v>
      </c>
      <c r="BS20" s="31">
        <f t="shared" ref="BS20:BU20" si="255">BK20+BP20</f>
        <v>81</v>
      </c>
      <c r="BT20" s="31">
        <f t="shared" si="255"/>
        <v>110</v>
      </c>
      <c r="BU20" s="31">
        <f t="shared" si="255"/>
        <v>20</v>
      </c>
      <c r="BV20" s="31">
        <f t="shared" si="43"/>
        <v>211</v>
      </c>
      <c r="BW20" s="31">
        <f t="shared" si="44"/>
        <v>93.36283186</v>
      </c>
      <c r="BX20" s="117">
        <v>5.0</v>
      </c>
      <c r="BY20" s="117">
        <v>11.0</v>
      </c>
      <c r="BZ20" s="117">
        <v>5.0</v>
      </c>
      <c r="CA20" s="117">
        <f t="shared" ref="CA20:CC20" si="256">BS20+BX20</f>
        <v>86</v>
      </c>
      <c r="CB20" s="31">
        <f t="shared" si="256"/>
        <v>121</v>
      </c>
      <c r="CC20" s="31">
        <f t="shared" si="256"/>
        <v>25</v>
      </c>
      <c r="CD20" s="31">
        <f t="shared" si="46"/>
        <v>232</v>
      </c>
      <c r="CE20" s="31">
        <f t="shared" si="47"/>
        <v>93.17269076</v>
      </c>
      <c r="CF20" s="117">
        <v>11.0</v>
      </c>
      <c r="CG20" s="117">
        <v>12.0</v>
      </c>
      <c r="CH20" s="117">
        <v>2.0</v>
      </c>
      <c r="CI20" s="117">
        <f t="shared" ref="CI20:CK20" si="257">CA20+CF20</f>
        <v>97</v>
      </c>
      <c r="CJ20" s="31">
        <f t="shared" si="257"/>
        <v>133</v>
      </c>
      <c r="CK20" s="31">
        <f t="shared" si="257"/>
        <v>27</v>
      </c>
      <c r="CL20" s="31">
        <f t="shared" si="49"/>
        <v>257</v>
      </c>
      <c r="CM20" s="31">
        <f t="shared" si="50"/>
        <v>93.45454545</v>
      </c>
      <c r="CN20" s="117">
        <v>12.0</v>
      </c>
      <c r="CO20" s="117">
        <v>19.0</v>
      </c>
      <c r="CP20" s="117">
        <v>2.0</v>
      </c>
      <c r="CQ20" s="117">
        <f t="shared" ref="CQ20:CS20" si="258">CI20+CN20</f>
        <v>109</v>
      </c>
      <c r="CR20" s="31">
        <f t="shared" si="258"/>
        <v>152</v>
      </c>
      <c r="CS20" s="31">
        <f t="shared" si="258"/>
        <v>29</v>
      </c>
      <c r="CT20" s="31">
        <f t="shared" si="52"/>
        <v>290</v>
      </c>
      <c r="CU20" s="31">
        <f t="shared" si="53"/>
        <v>93.85113269</v>
      </c>
      <c r="CV20" s="117">
        <v>5.0</v>
      </c>
      <c r="CW20" s="117">
        <v>8.0</v>
      </c>
      <c r="CX20" s="117">
        <v>4.0</v>
      </c>
      <c r="CY20" s="117">
        <f t="shared" ref="CY20:DA20" si="259">CQ20+CV20</f>
        <v>114</v>
      </c>
      <c r="CZ20" s="31">
        <f t="shared" si="259"/>
        <v>160</v>
      </c>
      <c r="DA20" s="31">
        <f t="shared" si="259"/>
        <v>33</v>
      </c>
      <c r="DB20" s="31">
        <f t="shared" si="55"/>
        <v>307</v>
      </c>
      <c r="DC20" s="31">
        <f t="shared" si="56"/>
        <v>93.88379205</v>
      </c>
      <c r="DD20" s="117">
        <v>8.0</v>
      </c>
      <c r="DE20" s="117">
        <v>9.0</v>
      </c>
      <c r="DF20" s="117">
        <v>1.0</v>
      </c>
      <c r="DG20" s="117">
        <f t="shared" ref="DG20:DI20" si="260">CY20+DD20</f>
        <v>122</v>
      </c>
      <c r="DH20" s="31">
        <f t="shared" si="260"/>
        <v>169</v>
      </c>
      <c r="DI20" s="31">
        <f t="shared" si="260"/>
        <v>34</v>
      </c>
      <c r="DJ20" s="31">
        <f t="shared" si="58"/>
        <v>325</v>
      </c>
      <c r="DK20" s="31">
        <f t="shared" si="59"/>
        <v>93.65994236</v>
      </c>
      <c r="DL20" s="117">
        <v>11.0</v>
      </c>
      <c r="DM20" s="117">
        <v>13.0</v>
      </c>
      <c r="DN20" s="117">
        <v>0.0</v>
      </c>
      <c r="DO20" s="117">
        <f t="shared" ref="DO20:DQ20" si="261">DG20+DL20</f>
        <v>133</v>
      </c>
      <c r="DP20" s="31">
        <f t="shared" si="261"/>
        <v>182</v>
      </c>
      <c r="DQ20" s="31">
        <f t="shared" si="261"/>
        <v>34</v>
      </c>
      <c r="DR20" s="31">
        <f t="shared" si="61"/>
        <v>349</v>
      </c>
      <c r="DS20" s="31">
        <f t="shared" si="62"/>
        <v>216</v>
      </c>
      <c r="DT20" s="42">
        <f t="shared" si="63"/>
        <v>95.68345324</v>
      </c>
      <c r="DU20" s="42">
        <f t="shared" si="64"/>
        <v>93.10344828</v>
      </c>
      <c r="DV20" s="31">
        <f t="shared" si="65"/>
        <v>94.07008086</v>
      </c>
    </row>
    <row r="21" ht="15.75" customHeight="1">
      <c r="A21" s="35">
        <v>16.0</v>
      </c>
      <c r="B21" s="36" t="s">
        <v>38</v>
      </c>
      <c r="C21" s="31">
        <v>5.0</v>
      </c>
      <c r="D21" s="31">
        <v>8.0</v>
      </c>
      <c r="E21" s="31">
        <v>3.0</v>
      </c>
      <c r="F21" s="31">
        <f t="shared" si="15"/>
        <v>16</v>
      </c>
      <c r="G21" s="31">
        <f t="shared" si="16"/>
        <v>13</v>
      </c>
      <c r="H21" s="31">
        <f t="shared" si="17"/>
        <v>100</v>
      </c>
      <c r="I21" s="31">
        <v>3.0</v>
      </c>
      <c r="J21" s="31">
        <f t="shared" si="18"/>
        <v>100</v>
      </c>
      <c r="K21" s="31">
        <f t="shared" si="19"/>
        <v>100</v>
      </c>
      <c r="L21" s="31">
        <v>10.0</v>
      </c>
      <c r="M21" s="31">
        <v>12.0</v>
      </c>
      <c r="N21" s="31">
        <v>2.0</v>
      </c>
      <c r="O21" s="31">
        <f t="shared" ref="O21:P21" si="262">C21+L21</f>
        <v>15</v>
      </c>
      <c r="P21" s="31">
        <f t="shared" si="262"/>
        <v>20</v>
      </c>
      <c r="Q21" s="31">
        <f t="shared" si="21"/>
        <v>5</v>
      </c>
      <c r="R21" s="31">
        <f t="shared" si="22"/>
        <v>40</v>
      </c>
      <c r="S21" s="31">
        <f t="shared" si="23"/>
        <v>100</v>
      </c>
      <c r="T21" s="31">
        <v>12.0</v>
      </c>
      <c r="U21" s="31">
        <v>15.0</v>
      </c>
      <c r="V21" s="31">
        <v>2.0</v>
      </c>
      <c r="W21" s="31">
        <f t="shared" ref="W21:Y21" si="263">O21+T21</f>
        <v>27</v>
      </c>
      <c r="X21" s="31">
        <f t="shared" si="263"/>
        <v>35</v>
      </c>
      <c r="Y21" s="31">
        <f t="shared" si="263"/>
        <v>7</v>
      </c>
      <c r="Z21" s="31">
        <f t="shared" si="25"/>
        <v>69</v>
      </c>
      <c r="AA21" s="31">
        <f t="shared" si="26"/>
        <v>100</v>
      </c>
      <c r="AB21" s="31">
        <v>11.0</v>
      </c>
      <c r="AC21" s="31">
        <v>15.0</v>
      </c>
      <c r="AD21" s="31">
        <v>3.0</v>
      </c>
      <c r="AE21" s="31">
        <f t="shared" ref="AE21:AG21" si="264">W21+AB21</f>
        <v>38</v>
      </c>
      <c r="AF21" s="31">
        <f t="shared" si="264"/>
        <v>50</v>
      </c>
      <c r="AG21" s="31">
        <f t="shared" si="264"/>
        <v>10</v>
      </c>
      <c r="AH21" s="31">
        <f t="shared" si="28"/>
        <v>98</v>
      </c>
      <c r="AI21" s="31">
        <f t="shared" si="29"/>
        <v>100</v>
      </c>
      <c r="AJ21" s="31">
        <v>11.0</v>
      </c>
      <c r="AK21" s="31">
        <v>12.0</v>
      </c>
      <c r="AL21" s="31">
        <v>2.0</v>
      </c>
      <c r="AM21" s="31">
        <f t="shared" ref="AM21:AO21" si="265">AE21+AJ21</f>
        <v>49</v>
      </c>
      <c r="AN21" s="31">
        <f t="shared" si="265"/>
        <v>62</v>
      </c>
      <c r="AO21" s="31">
        <f t="shared" si="265"/>
        <v>12</v>
      </c>
      <c r="AP21" s="31">
        <f t="shared" si="31"/>
        <v>123</v>
      </c>
      <c r="AQ21" s="31">
        <f t="shared" si="32"/>
        <v>100</v>
      </c>
      <c r="AR21" s="31">
        <v>6.0</v>
      </c>
      <c r="AS21" s="31">
        <v>5.0</v>
      </c>
      <c r="AT21" s="31">
        <v>0.0</v>
      </c>
      <c r="AU21" s="31">
        <f t="shared" ref="AU21:AW21" si="266">AM21+AR21</f>
        <v>55</v>
      </c>
      <c r="AV21" s="31">
        <f t="shared" si="266"/>
        <v>67</v>
      </c>
      <c r="AW21" s="31">
        <f t="shared" si="266"/>
        <v>12</v>
      </c>
      <c r="AX21" s="31">
        <f t="shared" si="34"/>
        <v>134</v>
      </c>
      <c r="AY21" s="31">
        <f t="shared" si="35"/>
        <v>100</v>
      </c>
      <c r="AZ21" s="31">
        <v>8.0</v>
      </c>
      <c r="BA21" s="31">
        <v>14.0</v>
      </c>
      <c r="BB21" s="31">
        <v>5.0</v>
      </c>
      <c r="BC21" s="31">
        <f t="shared" ref="BC21:BE21" si="267">AU21+AZ21</f>
        <v>63</v>
      </c>
      <c r="BD21" s="31">
        <f t="shared" si="267"/>
        <v>81</v>
      </c>
      <c r="BE21" s="31">
        <f t="shared" si="267"/>
        <v>17</v>
      </c>
      <c r="BF21" s="31">
        <f t="shared" si="37"/>
        <v>161</v>
      </c>
      <c r="BG21" s="31">
        <f t="shared" si="38"/>
        <v>100</v>
      </c>
      <c r="BH21" s="117">
        <v>12.0</v>
      </c>
      <c r="BI21" s="117">
        <v>20.0</v>
      </c>
      <c r="BJ21" s="117">
        <v>4.0</v>
      </c>
      <c r="BK21" s="31">
        <f t="shared" ref="BK21:BM21" si="268">BC21+BH21</f>
        <v>75</v>
      </c>
      <c r="BL21" s="31">
        <f t="shared" si="268"/>
        <v>101</v>
      </c>
      <c r="BM21" s="31">
        <f t="shared" si="268"/>
        <v>21</v>
      </c>
      <c r="BN21" s="31">
        <f t="shared" si="40"/>
        <v>197</v>
      </c>
      <c r="BO21" s="31">
        <f t="shared" si="41"/>
        <v>99.49494949</v>
      </c>
      <c r="BP21" s="117">
        <v>10.0</v>
      </c>
      <c r="BQ21" s="118">
        <v>13.0</v>
      </c>
      <c r="BR21" s="117">
        <v>4.0</v>
      </c>
      <c r="BS21" s="31">
        <f t="shared" ref="BS21:BU21" si="269">BK21+BP21</f>
        <v>85</v>
      </c>
      <c r="BT21" s="31">
        <f t="shared" si="269"/>
        <v>114</v>
      </c>
      <c r="BU21" s="31">
        <f t="shared" si="269"/>
        <v>25</v>
      </c>
      <c r="BV21" s="31">
        <f t="shared" si="43"/>
        <v>224</v>
      </c>
      <c r="BW21" s="31">
        <f t="shared" si="44"/>
        <v>99.11504425</v>
      </c>
      <c r="BX21" s="117">
        <v>3.0</v>
      </c>
      <c r="BY21" s="117">
        <v>12.0</v>
      </c>
      <c r="BZ21" s="117">
        <v>4.0</v>
      </c>
      <c r="CA21" s="117">
        <f t="shared" ref="CA21:CC21" si="270">BS21+BX21</f>
        <v>88</v>
      </c>
      <c r="CB21" s="31">
        <f t="shared" si="270"/>
        <v>126</v>
      </c>
      <c r="CC21" s="31">
        <f t="shared" si="270"/>
        <v>29</v>
      </c>
      <c r="CD21" s="31">
        <f t="shared" si="46"/>
        <v>243</v>
      </c>
      <c r="CE21" s="31">
        <f t="shared" si="47"/>
        <v>97.59036145</v>
      </c>
      <c r="CF21" s="117">
        <v>11.0</v>
      </c>
      <c r="CG21" s="117">
        <v>12.0</v>
      </c>
      <c r="CH21" s="117">
        <v>2.0</v>
      </c>
      <c r="CI21" s="117">
        <f t="shared" ref="CI21:CK21" si="271">CA21+CF21</f>
        <v>99</v>
      </c>
      <c r="CJ21" s="31">
        <f t="shared" si="271"/>
        <v>138</v>
      </c>
      <c r="CK21" s="31">
        <f t="shared" si="271"/>
        <v>31</v>
      </c>
      <c r="CL21" s="31">
        <f t="shared" si="49"/>
        <v>268</v>
      </c>
      <c r="CM21" s="31">
        <f t="shared" si="50"/>
        <v>97.45454545</v>
      </c>
      <c r="CN21" s="117">
        <v>12.0</v>
      </c>
      <c r="CO21" s="117">
        <v>19.0</v>
      </c>
      <c r="CP21" s="117">
        <v>2.0</v>
      </c>
      <c r="CQ21" s="117">
        <f t="shared" ref="CQ21:CS21" si="272">CI21+CN21</f>
        <v>111</v>
      </c>
      <c r="CR21" s="31">
        <f t="shared" si="272"/>
        <v>157</v>
      </c>
      <c r="CS21" s="31">
        <f t="shared" si="272"/>
        <v>33</v>
      </c>
      <c r="CT21" s="31">
        <f t="shared" si="52"/>
        <v>301</v>
      </c>
      <c r="CU21" s="31">
        <f t="shared" si="53"/>
        <v>97.41100324</v>
      </c>
      <c r="CV21" s="117">
        <v>5.0</v>
      </c>
      <c r="CW21" s="117">
        <v>8.0</v>
      </c>
      <c r="CX21" s="117">
        <v>4.0</v>
      </c>
      <c r="CY21" s="117">
        <f t="shared" ref="CY21:DA21" si="273">CQ21+CV21</f>
        <v>116</v>
      </c>
      <c r="CZ21" s="31">
        <f t="shared" si="273"/>
        <v>165</v>
      </c>
      <c r="DA21" s="31">
        <f t="shared" si="273"/>
        <v>37</v>
      </c>
      <c r="DB21" s="31">
        <f t="shared" si="55"/>
        <v>318</v>
      </c>
      <c r="DC21" s="31">
        <f t="shared" si="56"/>
        <v>97.24770642</v>
      </c>
      <c r="DD21" s="117">
        <v>7.0</v>
      </c>
      <c r="DE21" s="117">
        <v>11.0</v>
      </c>
      <c r="DF21" s="117">
        <v>1.0</v>
      </c>
      <c r="DG21" s="117">
        <f t="shared" ref="DG21:DI21" si="274">CY21+DD21</f>
        <v>123</v>
      </c>
      <c r="DH21" s="31">
        <f t="shared" si="274"/>
        <v>176</v>
      </c>
      <c r="DI21" s="31">
        <f t="shared" si="274"/>
        <v>38</v>
      </c>
      <c r="DJ21" s="31">
        <f t="shared" si="58"/>
        <v>337</v>
      </c>
      <c r="DK21" s="31">
        <f t="shared" si="59"/>
        <v>97.11815562</v>
      </c>
      <c r="DL21" s="117">
        <v>8.0</v>
      </c>
      <c r="DM21" s="117">
        <v>13.0</v>
      </c>
      <c r="DN21" s="117">
        <v>0.0</v>
      </c>
      <c r="DO21" s="117">
        <f t="shared" ref="DO21:DQ21" si="275">DG21+DL21</f>
        <v>131</v>
      </c>
      <c r="DP21" s="31">
        <f t="shared" si="275"/>
        <v>189</v>
      </c>
      <c r="DQ21" s="31">
        <f t="shared" si="275"/>
        <v>38</v>
      </c>
      <c r="DR21" s="31">
        <f t="shared" si="61"/>
        <v>358</v>
      </c>
      <c r="DS21" s="31">
        <f t="shared" si="62"/>
        <v>227</v>
      </c>
      <c r="DT21" s="42">
        <f t="shared" si="63"/>
        <v>94.24460432</v>
      </c>
      <c r="DU21" s="42">
        <f t="shared" si="64"/>
        <v>97.84482759</v>
      </c>
      <c r="DV21" s="31">
        <f t="shared" si="65"/>
        <v>96.49595687</v>
      </c>
    </row>
    <row r="22" ht="15.75" customHeight="1">
      <c r="A22" s="35">
        <v>17.0</v>
      </c>
      <c r="B22" s="36" t="s">
        <v>39</v>
      </c>
      <c r="C22" s="31">
        <v>4.0</v>
      </c>
      <c r="D22" s="31">
        <v>8.0</v>
      </c>
      <c r="E22" s="31">
        <v>3.0</v>
      </c>
      <c r="F22" s="31">
        <f t="shared" si="15"/>
        <v>15</v>
      </c>
      <c r="G22" s="31">
        <f t="shared" si="16"/>
        <v>12</v>
      </c>
      <c r="H22" s="31">
        <f t="shared" si="17"/>
        <v>92.30769231</v>
      </c>
      <c r="I22" s="31">
        <v>3.0</v>
      </c>
      <c r="J22" s="31">
        <f t="shared" si="18"/>
        <v>100</v>
      </c>
      <c r="K22" s="31">
        <f t="shared" si="19"/>
        <v>93.75</v>
      </c>
      <c r="L22" s="31">
        <v>10.0</v>
      </c>
      <c r="M22" s="31">
        <v>12.0</v>
      </c>
      <c r="N22" s="31">
        <v>2.0</v>
      </c>
      <c r="O22" s="31">
        <f t="shared" ref="O22:P22" si="276">C22+L22</f>
        <v>14</v>
      </c>
      <c r="P22" s="31">
        <f t="shared" si="276"/>
        <v>20</v>
      </c>
      <c r="Q22" s="31">
        <f t="shared" si="21"/>
        <v>5</v>
      </c>
      <c r="R22" s="31">
        <f t="shared" si="22"/>
        <v>39</v>
      </c>
      <c r="S22" s="31">
        <f t="shared" si="23"/>
        <v>97.5</v>
      </c>
      <c r="T22" s="31">
        <v>12.0</v>
      </c>
      <c r="U22" s="31">
        <v>15.0</v>
      </c>
      <c r="V22" s="31">
        <v>2.0</v>
      </c>
      <c r="W22" s="31">
        <f t="shared" ref="W22:Y22" si="277">O22+T22</f>
        <v>26</v>
      </c>
      <c r="X22" s="31">
        <f t="shared" si="277"/>
        <v>35</v>
      </c>
      <c r="Y22" s="31">
        <f t="shared" si="277"/>
        <v>7</v>
      </c>
      <c r="Z22" s="31">
        <f t="shared" si="25"/>
        <v>68</v>
      </c>
      <c r="AA22" s="31">
        <f t="shared" si="26"/>
        <v>98.55072464</v>
      </c>
      <c r="AB22" s="31">
        <v>8.0</v>
      </c>
      <c r="AC22" s="31">
        <v>8.0</v>
      </c>
      <c r="AD22" s="31">
        <v>1.0</v>
      </c>
      <c r="AE22" s="31">
        <f t="shared" ref="AE22:AG22" si="278">W22+AB22</f>
        <v>34</v>
      </c>
      <c r="AF22" s="31">
        <f t="shared" si="278"/>
        <v>43</v>
      </c>
      <c r="AG22" s="31">
        <f t="shared" si="278"/>
        <v>8</v>
      </c>
      <c r="AH22" s="31">
        <f t="shared" si="28"/>
        <v>85</v>
      </c>
      <c r="AI22" s="31">
        <f t="shared" si="29"/>
        <v>86.73469388</v>
      </c>
      <c r="AJ22" s="31">
        <v>9.0</v>
      </c>
      <c r="AK22" s="31">
        <v>12.0</v>
      </c>
      <c r="AL22" s="31">
        <v>2.0</v>
      </c>
      <c r="AM22" s="31">
        <f t="shared" ref="AM22:AO22" si="279">AE22+AJ22</f>
        <v>43</v>
      </c>
      <c r="AN22" s="31">
        <f t="shared" si="279"/>
        <v>55</v>
      </c>
      <c r="AO22" s="31">
        <f t="shared" si="279"/>
        <v>10</v>
      </c>
      <c r="AP22" s="31">
        <f t="shared" si="31"/>
        <v>108</v>
      </c>
      <c r="AQ22" s="31">
        <f t="shared" si="32"/>
        <v>87.80487805</v>
      </c>
      <c r="AR22" s="31">
        <v>5.0</v>
      </c>
      <c r="AS22" s="31">
        <v>4.0</v>
      </c>
      <c r="AT22" s="31">
        <v>0.0</v>
      </c>
      <c r="AU22" s="31">
        <f t="shared" ref="AU22:AW22" si="280">AM22+AR22</f>
        <v>48</v>
      </c>
      <c r="AV22" s="31">
        <f t="shared" si="280"/>
        <v>59</v>
      </c>
      <c r="AW22" s="31">
        <f t="shared" si="280"/>
        <v>10</v>
      </c>
      <c r="AX22" s="31">
        <f t="shared" si="34"/>
        <v>117</v>
      </c>
      <c r="AY22" s="31">
        <f t="shared" si="35"/>
        <v>87.31343284</v>
      </c>
      <c r="AZ22" s="31">
        <v>8.0</v>
      </c>
      <c r="BA22" s="31">
        <v>12.0</v>
      </c>
      <c r="BB22" s="31">
        <v>4.0</v>
      </c>
      <c r="BC22" s="31">
        <f t="shared" ref="BC22:BE22" si="281">AU22+AZ22</f>
        <v>56</v>
      </c>
      <c r="BD22" s="31">
        <f t="shared" si="281"/>
        <v>71</v>
      </c>
      <c r="BE22" s="31">
        <f t="shared" si="281"/>
        <v>14</v>
      </c>
      <c r="BF22" s="31">
        <f t="shared" si="37"/>
        <v>141</v>
      </c>
      <c r="BG22" s="31">
        <f t="shared" si="38"/>
        <v>87.57763975</v>
      </c>
      <c r="BH22" s="117">
        <v>12.0</v>
      </c>
      <c r="BI22" s="117">
        <v>19.0</v>
      </c>
      <c r="BJ22" s="117">
        <v>4.0</v>
      </c>
      <c r="BK22" s="31">
        <f t="shared" ref="BK22:BM22" si="282">BC22+BH22</f>
        <v>68</v>
      </c>
      <c r="BL22" s="31">
        <f t="shared" si="282"/>
        <v>90</v>
      </c>
      <c r="BM22" s="31">
        <f t="shared" si="282"/>
        <v>18</v>
      </c>
      <c r="BN22" s="31">
        <f t="shared" si="40"/>
        <v>176</v>
      </c>
      <c r="BO22" s="31">
        <f t="shared" si="41"/>
        <v>88.88888889</v>
      </c>
      <c r="BP22" s="117">
        <v>3.0</v>
      </c>
      <c r="BQ22" s="118">
        <v>10.0</v>
      </c>
      <c r="BR22" s="117">
        <v>3.0</v>
      </c>
      <c r="BS22" s="31">
        <f t="shared" ref="BS22:BU22" si="283">BK22+BP22</f>
        <v>71</v>
      </c>
      <c r="BT22" s="31">
        <f t="shared" si="283"/>
        <v>100</v>
      </c>
      <c r="BU22" s="31">
        <f t="shared" si="283"/>
        <v>21</v>
      </c>
      <c r="BV22" s="31">
        <f t="shared" si="43"/>
        <v>192</v>
      </c>
      <c r="BW22" s="31">
        <f t="shared" si="44"/>
        <v>84.95575221</v>
      </c>
      <c r="BX22" s="117">
        <v>3.0</v>
      </c>
      <c r="BY22" s="117">
        <v>13.0</v>
      </c>
      <c r="BZ22" s="117">
        <v>5.0</v>
      </c>
      <c r="CA22" s="117">
        <f t="shared" ref="CA22:CC22" si="284">BS22+BX22</f>
        <v>74</v>
      </c>
      <c r="CB22" s="31">
        <f t="shared" si="284"/>
        <v>113</v>
      </c>
      <c r="CC22" s="31">
        <f t="shared" si="284"/>
        <v>26</v>
      </c>
      <c r="CD22" s="31">
        <f t="shared" si="46"/>
        <v>213</v>
      </c>
      <c r="CE22" s="31">
        <f t="shared" si="47"/>
        <v>85.54216867</v>
      </c>
      <c r="CF22" s="117">
        <v>11.0</v>
      </c>
      <c r="CG22" s="117">
        <v>11.0</v>
      </c>
      <c r="CH22" s="117">
        <v>2.0</v>
      </c>
      <c r="CI22" s="117">
        <f t="shared" ref="CI22:CK22" si="285">CA22+CF22</f>
        <v>85</v>
      </c>
      <c r="CJ22" s="31">
        <f t="shared" si="285"/>
        <v>124</v>
      </c>
      <c r="CK22" s="31">
        <f t="shared" si="285"/>
        <v>28</v>
      </c>
      <c r="CL22" s="31">
        <f t="shared" si="49"/>
        <v>237</v>
      </c>
      <c r="CM22" s="31">
        <f t="shared" si="50"/>
        <v>86.18181818</v>
      </c>
      <c r="CN22" s="117">
        <v>12.0</v>
      </c>
      <c r="CO22" s="117">
        <v>19.0</v>
      </c>
      <c r="CP22" s="117">
        <v>2.0</v>
      </c>
      <c r="CQ22" s="117">
        <f t="shared" ref="CQ22:CS22" si="286">CI22+CN22</f>
        <v>97</v>
      </c>
      <c r="CR22" s="31">
        <f t="shared" si="286"/>
        <v>143</v>
      </c>
      <c r="CS22" s="31">
        <f t="shared" si="286"/>
        <v>30</v>
      </c>
      <c r="CT22" s="31">
        <f t="shared" si="52"/>
        <v>270</v>
      </c>
      <c r="CU22" s="31">
        <f t="shared" si="53"/>
        <v>87.37864078</v>
      </c>
      <c r="CV22" s="117">
        <v>6.0</v>
      </c>
      <c r="CW22" s="117">
        <v>6.0</v>
      </c>
      <c r="CX22" s="117">
        <v>3.0</v>
      </c>
      <c r="CY22" s="117">
        <f t="shared" ref="CY22:DA22" si="287">CQ22+CV22</f>
        <v>103</v>
      </c>
      <c r="CZ22" s="31">
        <f t="shared" si="287"/>
        <v>149</v>
      </c>
      <c r="DA22" s="31">
        <f t="shared" si="287"/>
        <v>33</v>
      </c>
      <c r="DB22" s="31">
        <f t="shared" si="55"/>
        <v>285</v>
      </c>
      <c r="DC22" s="31">
        <f t="shared" si="56"/>
        <v>87.1559633</v>
      </c>
      <c r="DD22" s="117">
        <v>7.0</v>
      </c>
      <c r="DE22" s="117">
        <v>11.0</v>
      </c>
      <c r="DF22" s="117">
        <v>1.0</v>
      </c>
      <c r="DG22" s="117">
        <f t="shared" ref="DG22:DI22" si="288">CY22+DD22</f>
        <v>110</v>
      </c>
      <c r="DH22" s="31">
        <f t="shared" si="288"/>
        <v>160</v>
      </c>
      <c r="DI22" s="31">
        <f t="shared" si="288"/>
        <v>34</v>
      </c>
      <c r="DJ22" s="31">
        <f t="shared" si="58"/>
        <v>304</v>
      </c>
      <c r="DK22" s="31">
        <f t="shared" si="59"/>
        <v>87.60806916</v>
      </c>
      <c r="DL22" s="117">
        <v>9.0</v>
      </c>
      <c r="DM22" s="117">
        <v>13.0</v>
      </c>
      <c r="DN22" s="117">
        <v>0.0</v>
      </c>
      <c r="DO22" s="117">
        <f t="shared" ref="DO22:DQ22" si="289">DG22+DL22</f>
        <v>119</v>
      </c>
      <c r="DP22" s="31">
        <f t="shared" si="289"/>
        <v>173</v>
      </c>
      <c r="DQ22" s="31">
        <f t="shared" si="289"/>
        <v>34</v>
      </c>
      <c r="DR22" s="31">
        <f t="shared" si="61"/>
        <v>326</v>
      </c>
      <c r="DS22" s="31">
        <f t="shared" si="62"/>
        <v>207</v>
      </c>
      <c r="DT22" s="42">
        <f t="shared" si="63"/>
        <v>85.61151079</v>
      </c>
      <c r="DU22" s="42">
        <f t="shared" si="64"/>
        <v>89.22413793</v>
      </c>
      <c r="DV22" s="31">
        <f t="shared" si="65"/>
        <v>87.87061995</v>
      </c>
    </row>
    <row r="23" ht="15.75" customHeight="1">
      <c r="A23" s="35">
        <v>18.0</v>
      </c>
      <c r="B23" s="36" t="s">
        <v>40</v>
      </c>
      <c r="C23" s="31">
        <v>5.0</v>
      </c>
      <c r="D23" s="31">
        <v>8.0</v>
      </c>
      <c r="E23" s="31">
        <v>3.0</v>
      </c>
      <c r="F23" s="31">
        <f t="shared" si="15"/>
        <v>16</v>
      </c>
      <c r="G23" s="31">
        <f t="shared" si="16"/>
        <v>13</v>
      </c>
      <c r="H23" s="31">
        <f t="shared" si="17"/>
        <v>100</v>
      </c>
      <c r="I23" s="31">
        <v>3.0</v>
      </c>
      <c r="J23" s="31">
        <f t="shared" si="18"/>
        <v>100</v>
      </c>
      <c r="K23" s="31">
        <f t="shared" si="19"/>
        <v>100</v>
      </c>
      <c r="L23" s="31">
        <v>10.0</v>
      </c>
      <c r="M23" s="31">
        <v>12.0</v>
      </c>
      <c r="N23" s="31">
        <v>2.0</v>
      </c>
      <c r="O23" s="31">
        <f t="shared" ref="O23:P23" si="290">C23+L23</f>
        <v>15</v>
      </c>
      <c r="P23" s="31">
        <f t="shared" si="290"/>
        <v>20</v>
      </c>
      <c r="Q23" s="31">
        <f t="shared" si="21"/>
        <v>5</v>
      </c>
      <c r="R23" s="31">
        <f t="shared" si="22"/>
        <v>40</v>
      </c>
      <c r="S23" s="31">
        <f t="shared" si="23"/>
        <v>100</v>
      </c>
      <c r="T23" s="31">
        <v>12.0</v>
      </c>
      <c r="U23" s="31">
        <v>15.0</v>
      </c>
      <c r="V23" s="31">
        <v>2.0</v>
      </c>
      <c r="W23" s="31">
        <f t="shared" ref="W23:Y23" si="291">O23+T23</f>
        <v>27</v>
      </c>
      <c r="X23" s="31">
        <f t="shared" si="291"/>
        <v>35</v>
      </c>
      <c r="Y23" s="31">
        <f t="shared" si="291"/>
        <v>7</v>
      </c>
      <c r="Z23" s="31">
        <f t="shared" si="25"/>
        <v>69</v>
      </c>
      <c r="AA23" s="31">
        <f t="shared" si="26"/>
        <v>100</v>
      </c>
      <c r="AB23" s="31">
        <v>11.0</v>
      </c>
      <c r="AC23" s="31">
        <v>15.0</v>
      </c>
      <c r="AD23" s="31">
        <v>3.0</v>
      </c>
      <c r="AE23" s="31">
        <f t="shared" ref="AE23:AG23" si="292">W23+AB23</f>
        <v>38</v>
      </c>
      <c r="AF23" s="31">
        <f t="shared" si="292"/>
        <v>50</v>
      </c>
      <c r="AG23" s="31">
        <f t="shared" si="292"/>
        <v>10</v>
      </c>
      <c r="AH23" s="31">
        <f t="shared" si="28"/>
        <v>98</v>
      </c>
      <c r="AI23" s="31">
        <f t="shared" si="29"/>
        <v>100</v>
      </c>
      <c r="AJ23" s="31">
        <v>10.0</v>
      </c>
      <c r="AK23" s="31">
        <v>11.0</v>
      </c>
      <c r="AL23" s="31">
        <v>2.0</v>
      </c>
      <c r="AM23" s="31">
        <f t="shared" ref="AM23:AO23" si="293">AE23+AJ23</f>
        <v>48</v>
      </c>
      <c r="AN23" s="31">
        <f t="shared" si="293"/>
        <v>61</v>
      </c>
      <c r="AO23" s="31">
        <f t="shared" si="293"/>
        <v>12</v>
      </c>
      <c r="AP23" s="31">
        <f t="shared" si="31"/>
        <v>121</v>
      </c>
      <c r="AQ23" s="31">
        <f t="shared" si="32"/>
        <v>98.37398374</v>
      </c>
      <c r="AR23" s="31">
        <v>6.0</v>
      </c>
      <c r="AS23" s="31">
        <v>5.0</v>
      </c>
      <c r="AT23" s="31">
        <v>0.0</v>
      </c>
      <c r="AU23" s="31">
        <f t="shared" ref="AU23:AW23" si="294">AM23+AR23</f>
        <v>54</v>
      </c>
      <c r="AV23" s="31">
        <f t="shared" si="294"/>
        <v>66</v>
      </c>
      <c r="AW23" s="31">
        <f t="shared" si="294"/>
        <v>12</v>
      </c>
      <c r="AX23" s="31">
        <f t="shared" si="34"/>
        <v>132</v>
      </c>
      <c r="AY23" s="31">
        <f t="shared" si="35"/>
        <v>98.50746269</v>
      </c>
      <c r="AZ23" s="31">
        <v>7.0</v>
      </c>
      <c r="BA23" s="31">
        <v>14.0</v>
      </c>
      <c r="BB23" s="31">
        <v>5.0</v>
      </c>
      <c r="BC23" s="31">
        <f t="shared" ref="BC23:BE23" si="295">AU23+AZ23</f>
        <v>61</v>
      </c>
      <c r="BD23" s="31">
        <f t="shared" si="295"/>
        <v>80</v>
      </c>
      <c r="BE23" s="31">
        <f t="shared" si="295"/>
        <v>17</v>
      </c>
      <c r="BF23" s="31">
        <f t="shared" si="37"/>
        <v>158</v>
      </c>
      <c r="BG23" s="31">
        <f t="shared" si="38"/>
        <v>98.13664596</v>
      </c>
      <c r="BH23" s="117">
        <v>11.0</v>
      </c>
      <c r="BI23" s="117">
        <v>19.0</v>
      </c>
      <c r="BJ23" s="117">
        <v>4.0</v>
      </c>
      <c r="BK23" s="31">
        <f t="shared" ref="BK23:BM23" si="296">BC23+BH23</f>
        <v>72</v>
      </c>
      <c r="BL23" s="31">
        <f t="shared" si="296"/>
        <v>99</v>
      </c>
      <c r="BM23" s="31">
        <f t="shared" si="296"/>
        <v>21</v>
      </c>
      <c r="BN23" s="31">
        <f t="shared" si="40"/>
        <v>192</v>
      </c>
      <c r="BO23" s="31">
        <f t="shared" si="41"/>
        <v>96.96969697</v>
      </c>
      <c r="BP23" s="117">
        <v>10.0</v>
      </c>
      <c r="BQ23" s="118">
        <v>13.0</v>
      </c>
      <c r="BR23" s="117">
        <v>4.0</v>
      </c>
      <c r="BS23" s="31">
        <f t="shared" ref="BS23:BU23" si="297">BK23+BP23</f>
        <v>82</v>
      </c>
      <c r="BT23" s="31">
        <f t="shared" si="297"/>
        <v>112</v>
      </c>
      <c r="BU23" s="31">
        <f t="shared" si="297"/>
        <v>25</v>
      </c>
      <c r="BV23" s="31">
        <f t="shared" si="43"/>
        <v>219</v>
      </c>
      <c r="BW23" s="31">
        <f t="shared" si="44"/>
        <v>96.90265487</v>
      </c>
      <c r="BX23" s="117">
        <v>5.0</v>
      </c>
      <c r="BY23" s="117">
        <v>12.0</v>
      </c>
      <c r="BZ23" s="117">
        <v>5.0</v>
      </c>
      <c r="CA23" s="117">
        <f t="shared" ref="CA23:CC23" si="298">BS23+BX23</f>
        <v>87</v>
      </c>
      <c r="CB23" s="31">
        <f t="shared" si="298"/>
        <v>124</v>
      </c>
      <c r="CC23" s="31">
        <f t="shared" si="298"/>
        <v>30</v>
      </c>
      <c r="CD23" s="31">
        <f t="shared" si="46"/>
        <v>241</v>
      </c>
      <c r="CE23" s="31">
        <f t="shared" si="47"/>
        <v>96.78714859</v>
      </c>
      <c r="CF23" s="117">
        <v>9.0</v>
      </c>
      <c r="CG23" s="117">
        <v>11.0</v>
      </c>
      <c r="CH23" s="117">
        <v>1.0</v>
      </c>
      <c r="CI23" s="117">
        <f t="shared" ref="CI23:CK23" si="299">CA23+CF23</f>
        <v>96</v>
      </c>
      <c r="CJ23" s="31">
        <f t="shared" si="299"/>
        <v>135</v>
      </c>
      <c r="CK23" s="31">
        <f t="shared" si="299"/>
        <v>31</v>
      </c>
      <c r="CL23" s="31">
        <f t="shared" si="49"/>
        <v>262</v>
      </c>
      <c r="CM23" s="31">
        <f t="shared" si="50"/>
        <v>95.27272727</v>
      </c>
      <c r="CN23" s="117">
        <v>12.0</v>
      </c>
      <c r="CO23" s="117">
        <v>20.0</v>
      </c>
      <c r="CP23" s="117">
        <v>2.0</v>
      </c>
      <c r="CQ23" s="117">
        <f t="shared" ref="CQ23:CS23" si="300">CI23+CN23</f>
        <v>108</v>
      </c>
      <c r="CR23" s="31">
        <f t="shared" si="300"/>
        <v>155</v>
      </c>
      <c r="CS23" s="31">
        <f t="shared" si="300"/>
        <v>33</v>
      </c>
      <c r="CT23" s="31">
        <f t="shared" si="52"/>
        <v>296</v>
      </c>
      <c r="CU23" s="31">
        <f t="shared" si="53"/>
        <v>95.79288026</v>
      </c>
      <c r="CV23" s="117">
        <v>6.0</v>
      </c>
      <c r="CW23" s="117">
        <v>8.0</v>
      </c>
      <c r="CX23" s="117">
        <v>4.0</v>
      </c>
      <c r="CY23" s="117">
        <f t="shared" ref="CY23:DA23" si="301">CQ23+CV23</f>
        <v>114</v>
      </c>
      <c r="CZ23" s="31">
        <f t="shared" si="301"/>
        <v>163</v>
      </c>
      <c r="DA23" s="31">
        <f t="shared" si="301"/>
        <v>37</v>
      </c>
      <c r="DB23" s="31">
        <f t="shared" si="55"/>
        <v>314</v>
      </c>
      <c r="DC23" s="31">
        <f t="shared" si="56"/>
        <v>96.02446483</v>
      </c>
      <c r="DD23" s="117">
        <v>5.0</v>
      </c>
      <c r="DE23" s="117">
        <v>9.0</v>
      </c>
      <c r="DF23" s="117">
        <v>0.0</v>
      </c>
      <c r="DG23" s="117">
        <f t="shared" ref="DG23:DI23" si="302">CY23+DD23</f>
        <v>119</v>
      </c>
      <c r="DH23" s="31">
        <f t="shared" si="302"/>
        <v>172</v>
      </c>
      <c r="DI23" s="31">
        <f t="shared" si="302"/>
        <v>37</v>
      </c>
      <c r="DJ23" s="31">
        <f t="shared" si="58"/>
        <v>328</v>
      </c>
      <c r="DK23" s="31">
        <f t="shared" si="59"/>
        <v>94.52449568</v>
      </c>
      <c r="DL23" s="117">
        <v>7.0</v>
      </c>
      <c r="DM23" s="117">
        <v>11.0</v>
      </c>
      <c r="DN23" s="117">
        <v>0.0</v>
      </c>
      <c r="DO23" s="117">
        <f t="shared" ref="DO23:DQ23" si="303">DG23+DL23</f>
        <v>126</v>
      </c>
      <c r="DP23" s="31">
        <f t="shared" si="303"/>
        <v>183</v>
      </c>
      <c r="DQ23" s="31">
        <f t="shared" si="303"/>
        <v>37</v>
      </c>
      <c r="DR23" s="31">
        <f t="shared" si="61"/>
        <v>346</v>
      </c>
      <c r="DS23" s="31">
        <f t="shared" si="62"/>
        <v>220</v>
      </c>
      <c r="DT23" s="42">
        <f t="shared" si="63"/>
        <v>90.64748201</v>
      </c>
      <c r="DU23" s="42">
        <f t="shared" si="64"/>
        <v>94.82758621</v>
      </c>
      <c r="DV23" s="31">
        <f t="shared" si="65"/>
        <v>93.26145553</v>
      </c>
    </row>
    <row r="24" ht="15.75" customHeight="1">
      <c r="A24" s="35">
        <v>19.0</v>
      </c>
      <c r="B24" s="36" t="s">
        <v>41</v>
      </c>
      <c r="C24" s="31">
        <v>5.0</v>
      </c>
      <c r="D24" s="31">
        <v>8.0</v>
      </c>
      <c r="E24" s="31">
        <v>3.0</v>
      </c>
      <c r="F24" s="31">
        <f t="shared" si="15"/>
        <v>16</v>
      </c>
      <c r="G24" s="31">
        <f t="shared" si="16"/>
        <v>13</v>
      </c>
      <c r="H24" s="31">
        <f t="shared" si="17"/>
        <v>100</v>
      </c>
      <c r="I24" s="31">
        <v>3.0</v>
      </c>
      <c r="J24" s="31">
        <f t="shared" si="18"/>
        <v>100</v>
      </c>
      <c r="K24" s="31">
        <f t="shared" si="19"/>
        <v>100</v>
      </c>
      <c r="L24" s="31">
        <v>10.0</v>
      </c>
      <c r="M24" s="31">
        <v>12.0</v>
      </c>
      <c r="N24" s="31">
        <v>2.0</v>
      </c>
      <c r="O24" s="31">
        <f t="shared" ref="O24:P24" si="304">C24+L24</f>
        <v>15</v>
      </c>
      <c r="P24" s="31">
        <f t="shared" si="304"/>
        <v>20</v>
      </c>
      <c r="Q24" s="31">
        <f t="shared" si="21"/>
        <v>5</v>
      </c>
      <c r="R24" s="31">
        <f t="shared" si="22"/>
        <v>40</v>
      </c>
      <c r="S24" s="31">
        <f t="shared" si="23"/>
        <v>100</v>
      </c>
      <c r="T24" s="31">
        <v>12.0</v>
      </c>
      <c r="U24" s="31">
        <v>15.0</v>
      </c>
      <c r="V24" s="31">
        <v>2.0</v>
      </c>
      <c r="W24" s="31">
        <f t="shared" ref="W24:Y24" si="305">O24+T24</f>
        <v>27</v>
      </c>
      <c r="X24" s="31">
        <f t="shared" si="305"/>
        <v>35</v>
      </c>
      <c r="Y24" s="31">
        <f t="shared" si="305"/>
        <v>7</v>
      </c>
      <c r="Z24" s="31">
        <f t="shared" si="25"/>
        <v>69</v>
      </c>
      <c r="AA24" s="31">
        <f t="shared" si="26"/>
        <v>100</v>
      </c>
      <c r="AB24" s="31">
        <v>11.0</v>
      </c>
      <c r="AC24" s="31">
        <v>14.0</v>
      </c>
      <c r="AD24" s="31">
        <v>3.0</v>
      </c>
      <c r="AE24" s="31">
        <f t="shared" ref="AE24:AG24" si="306">W24+AB24</f>
        <v>38</v>
      </c>
      <c r="AF24" s="31">
        <f t="shared" si="306"/>
        <v>49</v>
      </c>
      <c r="AG24" s="31">
        <f t="shared" si="306"/>
        <v>10</v>
      </c>
      <c r="AH24" s="31">
        <f t="shared" si="28"/>
        <v>97</v>
      </c>
      <c r="AI24" s="31">
        <f t="shared" si="29"/>
        <v>98.97959184</v>
      </c>
      <c r="AJ24" s="31">
        <v>10.0</v>
      </c>
      <c r="AK24" s="31">
        <v>12.0</v>
      </c>
      <c r="AL24" s="31">
        <v>2.0</v>
      </c>
      <c r="AM24" s="31">
        <f t="shared" ref="AM24:AO24" si="307">AE24+AJ24</f>
        <v>48</v>
      </c>
      <c r="AN24" s="31">
        <f t="shared" si="307"/>
        <v>61</v>
      </c>
      <c r="AO24" s="31">
        <f t="shared" si="307"/>
        <v>12</v>
      </c>
      <c r="AP24" s="31">
        <f t="shared" si="31"/>
        <v>121</v>
      </c>
      <c r="AQ24" s="31">
        <f t="shared" si="32"/>
        <v>98.37398374</v>
      </c>
      <c r="AR24" s="31">
        <v>5.0</v>
      </c>
      <c r="AS24" s="31">
        <v>4.0</v>
      </c>
      <c r="AT24" s="31">
        <v>0.0</v>
      </c>
      <c r="AU24" s="31">
        <f t="shared" ref="AU24:AW24" si="308">AM24+AR24</f>
        <v>53</v>
      </c>
      <c r="AV24" s="31">
        <f t="shared" si="308"/>
        <v>65</v>
      </c>
      <c r="AW24" s="31">
        <f t="shared" si="308"/>
        <v>12</v>
      </c>
      <c r="AX24" s="31">
        <f t="shared" si="34"/>
        <v>130</v>
      </c>
      <c r="AY24" s="31">
        <f t="shared" si="35"/>
        <v>97.01492537</v>
      </c>
      <c r="AZ24" s="31">
        <v>8.0</v>
      </c>
      <c r="BA24" s="31">
        <v>14.0</v>
      </c>
      <c r="BB24" s="31">
        <v>5.0</v>
      </c>
      <c r="BC24" s="31">
        <f t="shared" ref="BC24:BE24" si="309">AU24+AZ24</f>
        <v>61</v>
      </c>
      <c r="BD24" s="31">
        <f t="shared" si="309"/>
        <v>79</v>
      </c>
      <c r="BE24" s="31">
        <f t="shared" si="309"/>
        <v>17</v>
      </c>
      <c r="BF24" s="31">
        <f t="shared" si="37"/>
        <v>157</v>
      </c>
      <c r="BG24" s="31">
        <f t="shared" si="38"/>
        <v>97.51552795</v>
      </c>
      <c r="BH24" s="117">
        <v>12.0</v>
      </c>
      <c r="BI24" s="117">
        <v>19.0</v>
      </c>
      <c r="BJ24" s="117">
        <v>4.0</v>
      </c>
      <c r="BK24" s="31">
        <f t="shared" ref="BK24:BM24" si="310">BC24+BH24</f>
        <v>73</v>
      </c>
      <c r="BL24" s="31">
        <f t="shared" si="310"/>
        <v>98</v>
      </c>
      <c r="BM24" s="31">
        <f t="shared" si="310"/>
        <v>21</v>
      </c>
      <c r="BN24" s="31">
        <f t="shared" si="40"/>
        <v>192</v>
      </c>
      <c r="BO24" s="31">
        <f t="shared" si="41"/>
        <v>96.96969697</v>
      </c>
      <c r="BP24" s="117">
        <v>9.0</v>
      </c>
      <c r="BQ24" s="118">
        <v>12.0</v>
      </c>
      <c r="BR24" s="117">
        <v>2.0</v>
      </c>
      <c r="BS24" s="31">
        <f t="shared" ref="BS24:BU24" si="311">BK24+BP24</f>
        <v>82</v>
      </c>
      <c r="BT24" s="31">
        <f t="shared" si="311"/>
        <v>110</v>
      </c>
      <c r="BU24" s="31">
        <f t="shared" si="311"/>
        <v>23</v>
      </c>
      <c r="BV24" s="31">
        <f t="shared" si="43"/>
        <v>215</v>
      </c>
      <c r="BW24" s="31">
        <f t="shared" si="44"/>
        <v>95.13274336</v>
      </c>
      <c r="BX24" s="117">
        <v>5.0</v>
      </c>
      <c r="BY24" s="117">
        <v>13.0</v>
      </c>
      <c r="BZ24" s="117">
        <v>5.0</v>
      </c>
      <c r="CA24" s="117">
        <f t="shared" ref="CA24:CC24" si="312">BS24+BX24</f>
        <v>87</v>
      </c>
      <c r="CB24" s="31">
        <f t="shared" si="312"/>
        <v>123</v>
      </c>
      <c r="CC24" s="31">
        <f t="shared" si="312"/>
        <v>28</v>
      </c>
      <c r="CD24" s="31">
        <f t="shared" si="46"/>
        <v>238</v>
      </c>
      <c r="CE24" s="31">
        <f t="shared" si="47"/>
        <v>95.58232932</v>
      </c>
      <c r="CF24" s="117">
        <v>9.0</v>
      </c>
      <c r="CG24" s="117">
        <v>12.0</v>
      </c>
      <c r="CH24" s="117">
        <v>2.0</v>
      </c>
      <c r="CI24" s="117">
        <f t="shared" ref="CI24:CK24" si="313">CA24+CF24</f>
        <v>96</v>
      </c>
      <c r="CJ24" s="31">
        <f t="shared" si="313"/>
        <v>135</v>
      </c>
      <c r="CK24" s="31">
        <f t="shared" si="313"/>
        <v>30</v>
      </c>
      <c r="CL24" s="31">
        <f t="shared" si="49"/>
        <v>261</v>
      </c>
      <c r="CM24" s="31">
        <f t="shared" si="50"/>
        <v>94.90909091</v>
      </c>
      <c r="CN24" s="117">
        <v>12.0</v>
      </c>
      <c r="CO24" s="117">
        <v>18.0</v>
      </c>
      <c r="CP24" s="117">
        <v>2.0</v>
      </c>
      <c r="CQ24" s="117">
        <f t="shared" ref="CQ24:CS24" si="314">CI24+CN24</f>
        <v>108</v>
      </c>
      <c r="CR24" s="31">
        <f t="shared" si="314"/>
        <v>153</v>
      </c>
      <c r="CS24" s="31">
        <f t="shared" si="314"/>
        <v>32</v>
      </c>
      <c r="CT24" s="31">
        <f t="shared" si="52"/>
        <v>293</v>
      </c>
      <c r="CU24" s="31">
        <f t="shared" si="53"/>
        <v>94.82200647</v>
      </c>
      <c r="CV24" s="117">
        <v>6.0</v>
      </c>
      <c r="CW24" s="117">
        <v>8.0</v>
      </c>
      <c r="CX24" s="117">
        <v>4.0</v>
      </c>
      <c r="CY24" s="117">
        <f t="shared" ref="CY24:DA24" si="315">CQ24+CV24</f>
        <v>114</v>
      </c>
      <c r="CZ24" s="31">
        <f t="shared" si="315"/>
        <v>161</v>
      </c>
      <c r="DA24" s="31">
        <f t="shared" si="315"/>
        <v>36</v>
      </c>
      <c r="DB24" s="31">
        <f t="shared" si="55"/>
        <v>311</v>
      </c>
      <c r="DC24" s="31">
        <f t="shared" si="56"/>
        <v>95.10703364</v>
      </c>
      <c r="DD24" s="117">
        <v>8.0</v>
      </c>
      <c r="DE24" s="117">
        <v>11.0</v>
      </c>
      <c r="DF24" s="117">
        <v>1.0</v>
      </c>
      <c r="DG24" s="117">
        <f t="shared" ref="DG24:DI24" si="316">CY24+DD24</f>
        <v>122</v>
      </c>
      <c r="DH24" s="31">
        <f t="shared" si="316"/>
        <v>172</v>
      </c>
      <c r="DI24" s="31">
        <f t="shared" si="316"/>
        <v>37</v>
      </c>
      <c r="DJ24" s="31">
        <f t="shared" si="58"/>
        <v>331</v>
      </c>
      <c r="DK24" s="31">
        <f t="shared" si="59"/>
        <v>95.38904899</v>
      </c>
      <c r="DL24" s="117">
        <v>10.0</v>
      </c>
      <c r="DM24" s="117">
        <v>11.0</v>
      </c>
      <c r="DN24" s="117">
        <v>0.0</v>
      </c>
      <c r="DO24" s="117">
        <f t="shared" ref="DO24:DQ24" si="317">DG24+DL24</f>
        <v>132</v>
      </c>
      <c r="DP24" s="31">
        <f t="shared" si="317"/>
        <v>183</v>
      </c>
      <c r="DQ24" s="31">
        <f t="shared" si="317"/>
        <v>37</v>
      </c>
      <c r="DR24" s="31">
        <f t="shared" si="61"/>
        <v>352</v>
      </c>
      <c r="DS24" s="31">
        <f t="shared" si="62"/>
        <v>220</v>
      </c>
      <c r="DT24" s="42">
        <f t="shared" si="63"/>
        <v>94.96402878</v>
      </c>
      <c r="DU24" s="42">
        <f t="shared" si="64"/>
        <v>94.82758621</v>
      </c>
      <c r="DV24" s="31">
        <f t="shared" si="65"/>
        <v>94.8787062</v>
      </c>
    </row>
    <row r="25" ht="15.75" customHeight="1">
      <c r="A25" s="35">
        <v>20.0</v>
      </c>
      <c r="B25" s="36" t="s">
        <v>42</v>
      </c>
      <c r="C25" s="31">
        <v>5.0</v>
      </c>
      <c r="D25" s="31">
        <v>7.0</v>
      </c>
      <c r="E25" s="31">
        <v>3.0</v>
      </c>
      <c r="F25" s="31">
        <f t="shared" si="15"/>
        <v>15</v>
      </c>
      <c r="G25" s="31">
        <f t="shared" si="16"/>
        <v>12</v>
      </c>
      <c r="H25" s="31">
        <f t="shared" si="17"/>
        <v>92.30769231</v>
      </c>
      <c r="I25" s="31">
        <v>3.0</v>
      </c>
      <c r="J25" s="31">
        <f t="shared" si="18"/>
        <v>100</v>
      </c>
      <c r="K25" s="31">
        <f t="shared" si="19"/>
        <v>93.75</v>
      </c>
      <c r="L25" s="31">
        <v>10.0</v>
      </c>
      <c r="M25" s="31">
        <v>12.0</v>
      </c>
      <c r="N25" s="31">
        <v>2.0</v>
      </c>
      <c r="O25" s="31">
        <f t="shared" ref="O25:P25" si="318">C25+L25</f>
        <v>15</v>
      </c>
      <c r="P25" s="31">
        <f t="shared" si="318"/>
        <v>19</v>
      </c>
      <c r="Q25" s="31">
        <f t="shared" si="21"/>
        <v>5</v>
      </c>
      <c r="R25" s="31">
        <f t="shared" si="22"/>
        <v>39</v>
      </c>
      <c r="S25" s="31">
        <f t="shared" si="23"/>
        <v>97.5</v>
      </c>
      <c r="T25" s="31">
        <v>12.0</v>
      </c>
      <c r="U25" s="31">
        <v>15.0</v>
      </c>
      <c r="V25" s="31">
        <v>2.0</v>
      </c>
      <c r="W25" s="31">
        <f t="shared" ref="W25:Y25" si="319">O25+T25</f>
        <v>27</v>
      </c>
      <c r="X25" s="31">
        <f t="shared" si="319"/>
        <v>34</v>
      </c>
      <c r="Y25" s="31">
        <f t="shared" si="319"/>
        <v>7</v>
      </c>
      <c r="Z25" s="31">
        <f t="shared" si="25"/>
        <v>68</v>
      </c>
      <c r="AA25" s="31">
        <f t="shared" si="26"/>
        <v>98.55072464</v>
      </c>
      <c r="AB25" s="31">
        <v>11.0</v>
      </c>
      <c r="AC25" s="31">
        <v>15.0</v>
      </c>
      <c r="AD25" s="31">
        <v>3.0</v>
      </c>
      <c r="AE25" s="31">
        <f t="shared" ref="AE25:AG25" si="320">W25+AB25</f>
        <v>38</v>
      </c>
      <c r="AF25" s="31">
        <f t="shared" si="320"/>
        <v>49</v>
      </c>
      <c r="AG25" s="31">
        <f t="shared" si="320"/>
        <v>10</v>
      </c>
      <c r="AH25" s="31">
        <f t="shared" si="28"/>
        <v>97</v>
      </c>
      <c r="AI25" s="31">
        <f t="shared" si="29"/>
        <v>98.97959184</v>
      </c>
      <c r="AJ25" s="31">
        <v>10.0</v>
      </c>
      <c r="AK25" s="31">
        <v>11.0</v>
      </c>
      <c r="AL25" s="31">
        <v>1.0</v>
      </c>
      <c r="AM25" s="31">
        <f t="shared" ref="AM25:AO25" si="321">AE25+AJ25</f>
        <v>48</v>
      </c>
      <c r="AN25" s="31">
        <f t="shared" si="321"/>
        <v>60</v>
      </c>
      <c r="AO25" s="31">
        <f t="shared" si="321"/>
        <v>11</v>
      </c>
      <c r="AP25" s="31">
        <f t="shared" si="31"/>
        <v>119</v>
      </c>
      <c r="AQ25" s="31">
        <f t="shared" si="32"/>
        <v>96.74796748</v>
      </c>
      <c r="AR25" s="31">
        <v>5.0</v>
      </c>
      <c r="AS25" s="31">
        <v>5.0</v>
      </c>
      <c r="AT25" s="31">
        <v>0.0</v>
      </c>
      <c r="AU25" s="31">
        <f t="shared" ref="AU25:AW25" si="322">AM25+AR25</f>
        <v>53</v>
      </c>
      <c r="AV25" s="31">
        <f t="shared" si="322"/>
        <v>65</v>
      </c>
      <c r="AW25" s="31">
        <f t="shared" si="322"/>
        <v>11</v>
      </c>
      <c r="AX25" s="31">
        <f t="shared" si="34"/>
        <v>129</v>
      </c>
      <c r="AY25" s="31">
        <f t="shared" si="35"/>
        <v>96.26865672</v>
      </c>
      <c r="AZ25" s="31">
        <v>8.0</v>
      </c>
      <c r="BA25" s="31">
        <v>12.0</v>
      </c>
      <c r="BB25" s="31">
        <v>5.0</v>
      </c>
      <c r="BC25" s="31">
        <f t="shared" ref="BC25:BE25" si="323">AU25+AZ25</f>
        <v>61</v>
      </c>
      <c r="BD25" s="31">
        <f t="shared" si="323"/>
        <v>77</v>
      </c>
      <c r="BE25" s="31">
        <f t="shared" si="323"/>
        <v>16</v>
      </c>
      <c r="BF25" s="31">
        <f t="shared" si="37"/>
        <v>154</v>
      </c>
      <c r="BG25" s="31">
        <f t="shared" si="38"/>
        <v>95.65217391</v>
      </c>
      <c r="BH25" s="117">
        <v>12.0</v>
      </c>
      <c r="BI25" s="117">
        <v>19.0</v>
      </c>
      <c r="BJ25" s="117">
        <v>4.0</v>
      </c>
      <c r="BK25" s="31">
        <f t="shared" ref="BK25:BM25" si="324">BC25+BH25</f>
        <v>73</v>
      </c>
      <c r="BL25" s="31">
        <f t="shared" si="324"/>
        <v>96</v>
      </c>
      <c r="BM25" s="31">
        <f t="shared" si="324"/>
        <v>20</v>
      </c>
      <c r="BN25" s="31">
        <f t="shared" si="40"/>
        <v>189</v>
      </c>
      <c r="BO25" s="31">
        <f t="shared" si="41"/>
        <v>95.45454545</v>
      </c>
      <c r="BP25" s="117">
        <v>8.0</v>
      </c>
      <c r="BQ25" s="118">
        <v>13.0</v>
      </c>
      <c r="BR25" s="117">
        <v>4.0</v>
      </c>
      <c r="BS25" s="31">
        <f t="shared" ref="BS25:BU25" si="325">BK25+BP25</f>
        <v>81</v>
      </c>
      <c r="BT25" s="31">
        <f t="shared" si="325"/>
        <v>109</v>
      </c>
      <c r="BU25" s="31">
        <f t="shared" si="325"/>
        <v>24</v>
      </c>
      <c r="BV25" s="31">
        <f t="shared" si="43"/>
        <v>214</v>
      </c>
      <c r="BW25" s="31">
        <f t="shared" si="44"/>
        <v>94.69026549</v>
      </c>
      <c r="BX25" s="117">
        <v>5.0</v>
      </c>
      <c r="BY25" s="117">
        <v>10.0</v>
      </c>
      <c r="BZ25" s="117">
        <v>5.0</v>
      </c>
      <c r="CA25" s="117">
        <f t="shared" ref="CA25:CC25" si="326">BS25+BX25</f>
        <v>86</v>
      </c>
      <c r="CB25" s="31">
        <f t="shared" si="326"/>
        <v>119</v>
      </c>
      <c r="CC25" s="31">
        <f t="shared" si="326"/>
        <v>29</v>
      </c>
      <c r="CD25" s="31">
        <f t="shared" si="46"/>
        <v>234</v>
      </c>
      <c r="CE25" s="31">
        <f t="shared" si="47"/>
        <v>93.97590361</v>
      </c>
      <c r="CF25" s="117">
        <v>8.0</v>
      </c>
      <c r="CG25" s="117">
        <v>11.0</v>
      </c>
      <c r="CH25" s="117">
        <v>2.0</v>
      </c>
      <c r="CI25" s="117">
        <f t="shared" ref="CI25:CK25" si="327">CA25+CF25</f>
        <v>94</v>
      </c>
      <c r="CJ25" s="31">
        <f t="shared" si="327"/>
        <v>130</v>
      </c>
      <c r="CK25" s="31">
        <f t="shared" si="327"/>
        <v>31</v>
      </c>
      <c r="CL25" s="31">
        <f t="shared" si="49"/>
        <v>255</v>
      </c>
      <c r="CM25" s="31">
        <f t="shared" si="50"/>
        <v>92.72727273</v>
      </c>
      <c r="CN25" s="117">
        <v>12.0</v>
      </c>
      <c r="CO25" s="117">
        <v>19.0</v>
      </c>
      <c r="CP25" s="117">
        <v>1.0</v>
      </c>
      <c r="CQ25" s="117">
        <f t="shared" ref="CQ25:CS25" si="328">CI25+CN25</f>
        <v>106</v>
      </c>
      <c r="CR25" s="31">
        <f t="shared" si="328"/>
        <v>149</v>
      </c>
      <c r="CS25" s="31">
        <f t="shared" si="328"/>
        <v>32</v>
      </c>
      <c r="CT25" s="31">
        <f t="shared" si="52"/>
        <v>287</v>
      </c>
      <c r="CU25" s="31">
        <f t="shared" si="53"/>
        <v>92.8802589</v>
      </c>
      <c r="CV25" s="117">
        <v>6.0</v>
      </c>
      <c r="CW25" s="117">
        <v>8.0</v>
      </c>
      <c r="CX25" s="117">
        <v>4.0</v>
      </c>
      <c r="CY25" s="117">
        <f t="shared" ref="CY25:DA25" si="329">CQ25+CV25</f>
        <v>112</v>
      </c>
      <c r="CZ25" s="31">
        <f t="shared" si="329"/>
        <v>157</v>
      </c>
      <c r="DA25" s="31">
        <f t="shared" si="329"/>
        <v>36</v>
      </c>
      <c r="DB25" s="31">
        <f t="shared" si="55"/>
        <v>305</v>
      </c>
      <c r="DC25" s="31">
        <f t="shared" si="56"/>
        <v>93.27217125</v>
      </c>
      <c r="DD25" s="117">
        <v>7.0</v>
      </c>
      <c r="DE25" s="117">
        <v>8.0</v>
      </c>
      <c r="DF25" s="117">
        <v>1.0</v>
      </c>
      <c r="DG25" s="117">
        <f t="shared" ref="DG25:DI25" si="330">CY25+DD25</f>
        <v>119</v>
      </c>
      <c r="DH25" s="31">
        <f t="shared" si="330"/>
        <v>165</v>
      </c>
      <c r="DI25" s="31">
        <f t="shared" si="330"/>
        <v>37</v>
      </c>
      <c r="DJ25" s="31">
        <f t="shared" si="58"/>
        <v>321</v>
      </c>
      <c r="DK25" s="31">
        <f t="shared" si="59"/>
        <v>92.50720461</v>
      </c>
      <c r="DL25" s="117">
        <v>9.0</v>
      </c>
      <c r="DM25" s="117">
        <v>13.0</v>
      </c>
      <c r="DN25" s="117">
        <v>0.0</v>
      </c>
      <c r="DO25" s="117">
        <f t="shared" ref="DO25:DQ25" si="331">DG25+DL25</f>
        <v>128</v>
      </c>
      <c r="DP25" s="31">
        <f t="shared" si="331"/>
        <v>178</v>
      </c>
      <c r="DQ25" s="31">
        <f t="shared" si="331"/>
        <v>37</v>
      </c>
      <c r="DR25" s="31">
        <f t="shared" si="61"/>
        <v>343</v>
      </c>
      <c r="DS25" s="31">
        <f t="shared" si="62"/>
        <v>215</v>
      </c>
      <c r="DT25" s="42">
        <f t="shared" si="63"/>
        <v>92.08633094</v>
      </c>
      <c r="DU25" s="42">
        <f t="shared" si="64"/>
        <v>92.67241379</v>
      </c>
      <c r="DV25" s="31">
        <f t="shared" si="65"/>
        <v>92.45283019</v>
      </c>
    </row>
    <row r="26" ht="15.75" customHeight="1">
      <c r="A26" s="35">
        <v>21.0</v>
      </c>
      <c r="B26" s="36" t="s">
        <v>43</v>
      </c>
      <c r="C26" s="31">
        <v>5.0</v>
      </c>
      <c r="D26" s="31">
        <v>8.0</v>
      </c>
      <c r="E26" s="31">
        <v>3.0</v>
      </c>
      <c r="F26" s="31">
        <f t="shared" si="15"/>
        <v>16</v>
      </c>
      <c r="G26" s="31">
        <f t="shared" si="16"/>
        <v>13</v>
      </c>
      <c r="H26" s="31">
        <f t="shared" si="17"/>
        <v>100</v>
      </c>
      <c r="I26" s="31">
        <v>3.0</v>
      </c>
      <c r="J26" s="31">
        <f t="shared" si="18"/>
        <v>100</v>
      </c>
      <c r="K26" s="31">
        <f t="shared" si="19"/>
        <v>100</v>
      </c>
      <c r="L26" s="31">
        <v>10.0</v>
      </c>
      <c r="M26" s="31">
        <v>12.0</v>
      </c>
      <c r="N26" s="31">
        <v>2.0</v>
      </c>
      <c r="O26" s="31">
        <f t="shared" ref="O26:P26" si="332">C26+L26</f>
        <v>15</v>
      </c>
      <c r="P26" s="31">
        <f t="shared" si="332"/>
        <v>20</v>
      </c>
      <c r="Q26" s="31">
        <f t="shared" si="21"/>
        <v>5</v>
      </c>
      <c r="R26" s="31">
        <f t="shared" si="22"/>
        <v>40</v>
      </c>
      <c r="S26" s="31">
        <f t="shared" si="23"/>
        <v>100</v>
      </c>
      <c r="T26" s="31">
        <v>12.0</v>
      </c>
      <c r="U26" s="31">
        <v>15.0</v>
      </c>
      <c r="V26" s="31">
        <v>2.0</v>
      </c>
      <c r="W26" s="31">
        <f t="shared" ref="W26:Y26" si="333">O26+T26</f>
        <v>27</v>
      </c>
      <c r="X26" s="31">
        <f t="shared" si="333"/>
        <v>35</v>
      </c>
      <c r="Y26" s="31">
        <f t="shared" si="333"/>
        <v>7</v>
      </c>
      <c r="Z26" s="31">
        <f t="shared" si="25"/>
        <v>69</v>
      </c>
      <c r="AA26" s="31">
        <f t="shared" si="26"/>
        <v>100</v>
      </c>
      <c r="AB26" s="31">
        <v>10.0</v>
      </c>
      <c r="AC26" s="31">
        <v>14.0</v>
      </c>
      <c r="AD26" s="31">
        <v>2.0</v>
      </c>
      <c r="AE26" s="31">
        <f t="shared" ref="AE26:AG26" si="334">W26+AB26</f>
        <v>37</v>
      </c>
      <c r="AF26" s="31">
        <f t="shared" si="334"/>
        <v>49</v>
      </c>
      <c r="AG26" s="31">
        <f t="shared" si="334"/>
        <v>9</v>
      </c>
      <c r="AH26" s="31">
        <f t="shared" si="28"/>
        <v>95</v>
      </c>
      <c r="AI26" s="31">
        <f t="shared" si="29"/>
        <v>96.93877551</v>
      </c>
      <c r="AJ26" s="31">
        <v>11.0</v>
      </c>
      <c r="AK26" s="31">
        <v>12.0</v>
      </c>
      <c r="AL26" s="31">
        <v>2.0</v>
      </c>
      <c r="AM26" s="31">
        <f t="shared" ref="AM26:AO26" si="335">AE26+AJ26</f>
        <v>48</v>
      </c>
      <c r="AN26" s="31">
        <f t="shared" si="335"/>
        <v>61</v>
      </c>
      <c r="AO26" s="31">
        <f t="shared" si="335"/>
        <v>11</v>
      </c>
      <c r="AP26" s="31">
        <f t="shared" si="31"/>
        <v>120</v>
      </c>
      <c r="AQ26" s="31">
        <f t="shared" si="32"/>
        <v>97.56097561</v>
      </c>
      <c r="AR26" s="31">
        <v>6.0</v>
      </c>
      <c r="AS26" s="31">
        <v>5.0</v>
      </c>
      <c r="AT26" s="31">
        <v>0.0</v>
      </c>
      <c r="AU26" s="31">
        <f t="shared" ref="AU26:AW26" si="336">AM26+AR26</f>
        <v>54</v>
      </c>
      <c r="AV26" s="31">
        <f t="shared" si="336"/>
        <v>66</v>
      </c>
      <c r="AW26" s="31">
        <f t="shared" si="336"/>
        <v>11</v>
      </c>
      <c r="AX26" s="31">
        <f t="shared" si="34"/>
        <v>131</v>
      </c>
      <c r="AY26" s="31">
        <f t="shared" si="35"/>
        <v>97.76119403</v>
      </c>
      <c r="AZ26" s="31">
        <v>8.0</v>
      </c>
      <c r="BA26" s="31">
        <v>13.0</v>
      </c>
      <c r="BB26" s="31">
        <v>5.0</v>
      </c>
      <c r="BC26" s="31">
        <f t="shared" ref="BC26:BE26" si="337">AU26+AZ26</f>
        <v>62</v>
      </c>
      <c r="BD26" s="31">
        <f t="shared" si="337"/>
        <v>79</v>
      </c>
      <c r="BE26" s="31">
        <f t="shared" si="337"/>
        <v>16</v>
      </c>
      <c r="BF26" s="31">
        <f t="shared" si="37"/>
        <v>157</v>
      </c>
      <c r="BG26" s="31">
        <f t="shared" si="38"/>
        <v>97.51552795</v>
      </c>
      <c r="BH26" s="117">
        <v>12.0</v>
      </c>
      <c r="BI26" s="117">
        <v>20.0</v>
      </c>
      <c r="BJ26" s="117">
        <v>4.0</v>
      </c>
      <c r="BK26" s="31">
        <f t="shared" ref="BK26:BM26" si="338">BC26+BH26</f>
        <v>74</v>
      </c>
      <c r="BL26" s="31">
        <f t="shared" si="338"/>
        <v>99</v>
      </c>
      <c r="BM26" s="31">
        <f t="shared" si="338"/>
        <v>20</v>
      </c>
      <c r="BN26" s="31">
        <f t="shared" si="40"/>
        <v>193</v>
      </c>
      <c r="BO26" s="31">
        <f t="shared" si="41"/>
        <v>97.47474747</v>
      </c>
      <c r="BP26" s="117">
        <v>10.0</v>
      </c>
      <c r="BQ26" s="118">
        <v>14.0</v>
      </c>
      <c r="BR26" s="117">
        <v>3.0</v>
      </c>
      <c r="BS26" s="31">
        <f t="shared" ref="BS26:BU26" si="339">BK26+BP26</f>
        <v>84</v>
      </c>
      <c r="BT26" s="31">
        <f t="shared" si="339"/>
        <v>113</v>
      </c>
      <c r="BU26" s="31">
        <f t="shared" si="339"/>
        <v>23</v>
      </c>
      <c r="BV26" s="31">
        <f t="shared" si="43"/>
        <v>220</v>
      </c>
      <c r="BW26" s="31">
        <f t="shared" si="44"/>
        <v>97.34513274</v>
      </c>
      <c r="BX26" s="117">
        <v>5.0</v>
      </c>
      <c r="BY26" s="117">
        <v>12.0</v>
      </c>
      <c r="BZ26" s="117">
        <v>5.0</v>
      </c>
      <c r="CA26" s="117">
        <f t="shared" ref="CA26:CC26" si="340">BS26+BX26</f>
        <v>89</v>
      </c>
      <c r="CB26" s="31">
        <f t="shared" si="340"/>
        <v>125</v>
      </c>
      <c r="CC26" s="31">
        <f t="shared" si="340"/>
        <v>28</v>
      </c>
      <c r="CD26" s="31">
        <f t="shared" si="46"/>
        <v>242</v>
      </c>
      <c r="CE26" s="31">
        <f t="shared" si="47"/>
        <v>97.18875502</v>
      </c>
      <c r="CF26" s="117">
        <v>12.0</v>
      </c>
      <c r="CG26" s="117">
        <v>11.0</v>
      </c>
      <c r="CH26" s="117">
        <v>2.0</v>
      </c>
      <c r="CI26" s="117">
        <f t="shared" ref="CI26:CK26" si="341">CA26+CF26</f>
        <v>101</v>
      </c>
      <c r="CJ26" s="31">
        <f t="shared" si="341"/>
        <v>136</v>
      </c>
      <c r="CK26" s="31">
        <f t="shared" si="341"/>
        <v>30</v>
      </c>
      <c r="CL26" s="31">
        <f t="shared" si="49"/>
        <v>267</v>
      </c>
      <c r="CM26" s="31">
        <f t="shared" si="50"/>
        <v>97.09090909</v>
      </c>
      <c r="CN26" s="117">
        <v>12.0</v>
      </c>
      <c r="CO26" s="117">
        <v>20.0</v>
      </c>
      <c r="CP26" s="117">
        <v>2.0</v>
      </c>
      <c r="CQ26" s="117">
        <f t="shared" ref="CQ26:CS26" si="342">CI26+CN26</f>
        <v>113</v>
      </c>
      <c r="CR26" s="31">
        <f t="shared" si="342"/>
        <v>156</v>
      </c>
      <c r="CS26" s="31">
        <f t="shared" si="342"/>
        <v>32</v>
      </c>
      <c r="CT26" s="31">
        <f t="shared" si="52"/>
        <v>301</v>
      </c>
      <c r="CU26" s="31">
        <f t="shared" si="53"/>
        <v>97.41100324</v>
      </c>
      <c r="CV26" s="117">
        <v>6.0</v>
      </c>
      <c r="CW26" s="117">
        <v>8.0</v>
      </c>
      <c r="CX26" s="117">
        <v>4.0</v>
      </c>
      <c r="CY26" s="117">
        <f t="shared" ref="CY26:DA26" si="343">CQ26+CV26</f>
        <v>119</v>
      </c>
      <c r="CZ26" s="31">
        <f t="shared" si="343"/>
        <v>164</v>
      </c>
      <c r="DA26" s="31">
        <f t="shared" si="343"/>
        <v>36</v>
      </c>
      <c r="DB26" s="31">
        <f t="shared" si="55"/>
        <v>319</v>
      </c>
      <c r="DC26" s="31">
        <f t="shared" si="56"/>
        <v>97.55351682</v>
      </c>
      <c r="DD26" s="117">
        <v>5.0</v>
      </c>
      <c r="DE26" s="117">
        <v>8.0</v>
      </c>
      <c r="DF26" s="117">
        <v>1.0</v>
      </c>
      <c r="DG26" s="117">
        <f t="shared" ref="DG26:DI26" si="344">CY26+DD26</f>
        <v>124</v>
      </c>
      <c r="DH26" s="31">
        <f t="shared" si="344"/>
        <v>172</v>
      </c>
      <c r="DI26" s="31">
        <f t="shared" si="344"/>
        <v>37</v>
      </c>
      <c r="DJ26" s="31">
        <f t="shared" si="58"/>
        <v>333</v>
      </c>
      <c r="DK26" s="31">
        <f t="shared" si="59"/>
        <v>95.96541787</v>
      </c>
      <c r="DL26" s="117">
        <v>11.0</v>
      </c>
      <c r="DM26" s="117">
        <v>11.0</v>
      </c>
      <c r="DN26" s="117">
        <v>0.0</v>
      </c>
      <c r="DO26" s="117">
        <f t="shared" ref="DO26:DQ26" si="345">DG26+DL26</f>
        <v>135</v>
      </c>
      <c r="DP26" s="31">
        <f t="shared" si="345"/>
        <v>183</v>
      </c>
      <c r="DQ26" s="31">
        <f t="shared" si="345"/>
        <v>37</v>
      </c>
      <c r="DR26" s="31">
        <f t="shared" si="61"/>
        <v>355</v>
      </c>
      <c r="DS26" s="31">
        <f t="shared" si="62"/>
        <v>220</v>
      </c>
      <c r="DT26" s="42">
        <f t="shared" si="63"/>
        <v>97.12230216</v>
      </c>
      <c r="DU26" s="42">
        <f t="shared" si="64"/>
        <v>94.82758621</v>
      </c>
      <c r="DV26" s="31">
        <f t="shared" si="65"/>
        <v>95.68733154</v>
      </c>
    </row>
    <row r="27" ht="15.75" customHeight="1">
      <c r="A27" s="35">
        <v>22.0</v>
      </c>
      <c r="B27" s="36" t="s">
        <v>44</v>
      </c>
      <c r="C27" s="31">
        <v>5.0</v>
      </c>
      <c r="D27" s="31">
        <v>8.0</v>
      </c>
      <c r="E27" s="31">
        <v>3.0</v>
      </c>
      <c r="F27" s="31">
        <f t="shared" si="15"/>
        <v>16</v>
      </c>
      <c r="G27" s="31">
        <f t="shared" si="16"/>
        <v>13</v>
      </c>
      <c r="H27" s="31">
        <f t="shared" si="17"/>
        <v>100</v>
      </c>
      <c r="I27" s="31">
        <v>3.0</v>
      </c>
      <c r="J27" s="31">
        <f t="shared" si="18"/>
        <v>100</v>
      </c>
      <c r="K27" s="31">
        <f t="shared" si="19"/>
        <v>100</v>
      </c>
      <c r="L27" s="31">
        <v>10.0</v>
      </c>
      <c r="M27" s="31">
        <v>12.0</v>
      </c>
      <c r="N27" s="31">
        <v>2.0</v>
      </c>
      <c r="O27" s="31">
        <f t="shared" ref="O27:P27" si="346">C27+L27</f>
        <v>15</v>
      </c>
      <c r="P27" s="31">
        <f t="shared" si="346"/>
        <v>20</v>
      </c>
      <c r="Q27" s="31">
        <f t="shared" si="21"/>
        <v>5</v>
      </c>
      <c r="R27" s="31">
        <f t="shared" si="22"/>
        <v>40</v>
      </c>
      <c r="S27" s="31">
        <f t="shared" si="23"/>
        <v>100</v>
      </c>
      <c r="T27" s="31">
        <v>12.0</v>
      </c>
      <c r="U27" s="31">
        <v>15.0</v>
      </c>
      <c r="V27" s="31">
        <v>2.0</v>
      </c>
      <c r="W27" s="31">
        <f t="shared" ref="W27:Y27" si="347">O27+T27</f>
        <v>27</v>
      </c>
      <c r="X27" s="31">
        <f t="shared" si="347"/>
        <v>35</v>
      </c>
      <c r="Y27" s="31">
        <f t="shared" si="347"/>
        <v>7</v>
      </c>
      <c r="Z27" s="31">
        <f t="shared" si="25"/>
        <v>69</v>
      </c>
      <c r="AA27" s="31">
        <f t="shared" si="26"/>
        <v>100</v>
      </c>
      <c r="AB27" s="31">
        <v>11.0</v>
      </c>
      <c r="AC27" s="31">
        <v>15.0</v>
      </c>
      <c r="AD27" s="31">
        <v>3.0</v>
      </c>
      <c r="AE27" s="31">
        <f t="shared" ref="AE27:AG27" si="348">W27+AB27</f>
        <v>38</v>
      </c>
      <c r="AF27" s="31">
        <f t="shared" si="348"/>
        <v>50</v>
      </c>
      <c r="AG27" s="31">
        <f t="shared" si="348"/>
        <v>10</v>
      </c>
      <c r="AH27" s="31">
        <f t="shared" si="28"/>
        <v>98</v>
      </c>
      <c r="AI27" s="31">
        <f t="shared" si="29"/>
        <v>100</v>
      </c>
      <c r="AJ27" s="31">
        <v>11.0</v>
      </c>
      <c r="AK27" s="31">
        <v>12.0</v>
      </c>
      <c r="AL27" s="31">
        <v>2.0</v>
      </c>
      <c r="AM27" s="31">
        <f t="shared" ref="AM27:AO27" si="349">AE27+AJ27</f>
        <v>49</v>
      </c>
      <c r="AN27" s="31">
        <f t="shared" si="349"/>
        <v>62</v>
      </c>
      <c r="AO27" s="31">
        <f t="shared" si="349"/>
        <v>12</v>
      </c>
      <c r="AP27" s="31">
        <f t="shared" si="31"/>
        <v>123</v>
      </c>
      <c r="AQ27" s="31">
        <f t="shared" si="32"/>
        <v>100</v>
      </c>
      <c r="AR27" s="31">
        <v>5.0</v>
      </c>
      <c r="AS27" s="31">
        <v>4.0</v>
      </c>
      <c r="AT27" s="31">
        <v>0.0</v>
      </c>
      <c r="AU27" s="31">
        <f t="shared" ref="AU27:AW27" si="350">AM27+AR27</f>
        <v>54</v>
      </c>
      <c r="AV27" s="31">
        <f t="shared" si="350"/>
        <v>66</v>
      </c>
      <c r="AW27" s="31">
        <f t="shared" si="350"/>
        <v>12</v>
      </c>
      <c r="AX27" s="31">
        <f t="shared" si="34"/>
        <v>132</v>
      </c>
      <c r="AY27" s="31">
        <f t="shared" si="35"/>
        <v>98.50746269</v>
      </c>
      <c r="AZ27" s="31">
        <v>8.0</v>
      </c>
      <c r="BA27" s="31">
        <v>14.0</v>
      </c>
      <c r="BB27" s="31">
        <v>5.0</v>
      </c>
      <c r="BC27" s="31">
        <f t="shared" ref="BC27:BE27" si="351">AU27+AZ27</f>
        <v>62</v>
      </c>
      <c r="BD27" s="31">
        <f t="shared" si="351"/>
        <v>80</v>
      </c>
      <c r="BE27" s="31">
        <f t="shared" si="351"/>
        <v>17</v>
      </c>
      <c r="BF27" s="31">
        <f t="shared" si="37"/>
        <v>159</v>
      </c>
      <c r="BG27" s="31">
        <f t="shared" si="38"/>
        <v>98.75776398</v>
      </c>
      <c r="BH27" s="117">
        <v>11.0</v>
      </c>
      <c r="BI27" s="117">
        <v>20.0</v>
      </c>
      <c r="BJ27" s="117">
        <v>4.0</v>
      </c>
      <c r="BK27" s="31">
        <f t="shared" ref="BK27:BM27" si="352">BC27+BH27</f>
        <v>73</v>
      </c>
      <c r="BL27" s="31">
        <f t="shared" si="352"/>
        <v>100</v>
      </c>
      <c r="BM27" s="31">
        <f t="shared" si="352"/>
        <v>21</v>
      </c>
      <c r="BN27" s="31">
        <f t="shared" si="40"/>
        <v>194</v>
      </c>
      <c r="BO27" s="31">
        <f t="shared" si="41"/>
        <v>97.97979798</v>
      </c>
      <c r="BP27" s="117">
        <v>10.0</v>
      </c>
      <c r="BQ27" s="118">
        <v>13.0</v>
      </c>
      <c r="BR27" s="117">
        <v>4.0</v>
      </c>
      <c r="BS27" s="31">
        <f t="shared" ref="BS27:BU27" si="353">BK27+BP27</f>
        <v>83</v>
      </c>
      <c r="BT27" s="31">
        <f t="shared" si="353"/>
        <v>113</v>
      </c>
      <c r="BU27" s="31">
        <f t="shared" si="353"/>
        <v>25</v>
      </c>
      <c r="BV27" s="31">
        <f t="shared" si="43"/>
        <v>221</v>
      </c>
      <c r="BW27" s="31">
        <f t="shared" si="44"/>
        <v>97.78761062</v>
      </c>
      <c r="BX27" s="117">
        <v>5.0</v>
      </c>
      <c r="BY27" s="117">
        <v>12.0</v>
      </c>
      <c r="BZ27" s="117">
        <v>5.0</v>
      </c>
      <c r="CA27" s="117">
        <f t="shared" ref="CA27:CC27" si="354">BS27+BX27</f>
        <v>88</v>
      </c>
      <c r="CB27" s="31">
        <f t="shared" si="354"/>
        <v>125</v>
      </c>
      <c r="CC27" s="31">
        <f t="shared" si="354"/>
        <v>30</v>
      </c>
      <c r="CD27" s="31">
        <f t="shared" si="46"/>
        <v>243</v>
      </c>
      <c r="CE27" s="31">
        <f t="shared" si="47"/>
        <v>97.59036145</v>
      </c>
      <c r="CF27" s="117">
        <v>12.0</v>
      </c>
      <c r="CG27" s="117">
        <v>12.0</v>
      </c>
      <c r="CH27" s="117">
        <v>2.0</v>
      </c>
      <c r="CI27" s="117">
        <f t="shared" ref="CI27:CK27" si="355">CA27+CF27</f>
        <v>100</v>
      </c>
      <c r="CJ27" s="31">
        <f t="shared" si="355"/>
        <v>137</v>
      </c>
      <c r="CK27" s="31">
        <f t="shared" si="355"/>
        <v>32</v>
      </c>
      <c r="CL27" s="31">
        <f t="shared" si="49"/>
        <v>269</v>
      </c>
      <c r="CM27" s="31">
        <f t="shared" si="50"/>
        <v>97.81818182</v>
      </c>
      <c r="CN27" s="117">
        <v>12.0</v>
      </c>
      <c r="CO27" s="117">
        <v>20.0</v>
      </c>
      <c r="CP27" s="117">
        <v>2.0</v>
      </c>
      <c r="CQ27" s="117">
        <f t="shared" ref="CQ27:CS27" si="356">CI27+CN27</f>
        <v>112</v>
      </c>
      <c r="CR27" s="31">
        <f t="shared" si="356"/>
        <v>157</v>
      </c>
      <c r="CS27" s="31">
        <f t="shared" si="356"/>
        <v>34</v>
      </c>
      <c r="CT27" s="31">
        <f t="shared" si="52"/>
        <v>303</v>
      </c>
      <c r="CU27" s="31">
        <f t="shared" si="53"/>
        <v>98.05825243</v>
      </c>
      <c r="CV27" s="117">
        <v>6.0</v>
      </c>
      <c r="CW27" s="117">
        <v>8.0</v>
      </c>
      <c r="CX27" s="117">
        <v>3.0</v>
      </c>
      <c r="CY27" s="117">
        <f t="shared" ref="CY27:DA27" si="357">CQ27+CV27</f>
        <v>118</v>
      </c>
      <c r="CZ27" s="31">
        <f t="shared" si="357"/>
        <v>165</v>
      </c>
      <c r="DA27" s="31">
        <f t="shared" si="357"/>
        <v>37</v>
      </c>
      <c r="DB27" s="31">
        <f t="shared" si="55"/>
        <v>320</v>
      </c>
      <c r="DC27" s="31">
        <f t="shared" si="56"/>
        <v>97.85932722</v>
      </c>
      <c r="DD27" s="117">
        <v>7.0</v>
      </c>
      <c r="DE27" s="117">
        <v>9.0</v>
      </c>
      <c r="DF27" s="117">
        <v>1.0</v>
      </c>
      <c r="DG27" s="117">
        <f t="shared" ref="DG27:DI27" si="358">CY27+DD27</f>
        <v>125</v>
      </c>
      <c r="DH27" s="31">
        <f t="shared" si="358"/>
        <v>174</v>
      </c>
      <c r="DI27" s="31">
        <f t="shared" si="358"/>
        <v>38</v>
      </c>
      <c r="DJ27" s="31">
        <f t="shared" si="58"/>
        <v>337</v>
      </c>
      <c r="DK27" s="31">
        <f t="shared" si="59"/>
        <v>97.11815562</v>
      </c>
      <c r="DL27" s="117">
        <v>11.0</v>
      </c>
      <c r="DM27" s="117">
        <v>11.0</v>
      </c>
      <c r="DN27" s="117">
        <v>0.0</v>
      </c>
      <c r="DO27" s="117">
        <f t="shared" ref="DO27:DQ27" si="359">DG27+DL27</f>
        <v>136</v>
      </c>
      <c r="DP27" s="31">
        <f t="shared" si="359"/>
        <v>185</v>
      </c>
      <c r="DQ27" s="31">
        <f t="shared" si="359"/>
        <v>38</v>
      </c>
      <c r="DR27" s="31">
        <f t="shared" si="61"/>
        <v>359</v>
      </c>
      <c r="DS27" s="31">
        <f t="shared" si="62"/>
        <v>223</v>
      </c>
      <c r="DT27" s="42">
        <f t="shared" si="63"/>
        <v>97.84172662</v>
      </c>
      <c r="DU27" s="42">
        <f t="shared" si="64"/>
        <v>96.12068966</v>
      </c>
      <c r="DV27" s="31">
        <f t="shared" si="65"/>
        <v>96.76549865</v>
      </c>
    </row>
    <row r="28" ht="15.75" customHeight="1">
      <c r="A28" s="35">
        <v>23.0</v>
      </c>
      <c r="B28" s="36" t="s">
        <v>45</v>
      </c>
      <c r="C28" s="31">
        <v>5.0</v>
      </c>
      <c r="D28" s="31">
        <v>8.0</v>
      </c>
      <c r="E28" s="31">
        <v>3.0</v>
      </c>
      <c r="F28" s="31">
        <f t="shared" si="15"/>
        <v>16</v>
      </c>
      <c r="G28" s="31">
        <f t="shared" si="16"/>
        <v>13</v>
      </c>
      <c r="H28" s="31">
        <f t="shared" si="17"/>
        <v>100</v>
      </c>
      <c r="I28" s="31">
        <v>3.0</v>
      </c>
      <c r="J28" s="31">
        <f t="shared" si="18"/>
        <v>100</v>
      </c>
      <c r="K28" s="31">
        <f t="shared" si="19"/>
        <v>100</v>
      </c>
      <c r="L28" s="31">
        <v>10.0</v>
      </c>
      <c r="M28" s="31">
        <v>12.0</v>
      </c>
      <c r="N28" s="31">
        <v>2.0</v>
      </c>
      <c r="O28" s="31">
        <f t="shared" ref="O28:P28" si="360">C28+L28</f>
        <v>15</v>
      </c>
      <c r="P28" s="31">
        <f t="shared" si="360"/>
        <v>20</v>
      </c>
      <c r="Q28" s="31">
        <f t="shared" si="21"/>
        <v>5</v>
      </c>
      <c r="R28" s="31">
        <f t="shared" si="22"/>
        <v>40</v>
      </c>
      <c r="S28" s="31">
        <f t="shared" si="23"/>
        <v>100</v>
      </c>
      <c r="T28" s="31">
        <v>12.0</v>
      </c>
      <c r="U28" s="31">
        <v>15.0</v>
      </c>
      <c r="V28" s="31">
        <v>2.0</v>
      </c>
      <c r="W28" s="31">
        <f t="shared" ref="W28:Y28" si="361">O28+T28</f>
        <v>27</v>
      </c>
      <c r="X28" s="31">
        <f t="shared" si="361"/>
        <v>35</v>
      </c>
      <c r="Y28" s="31">
        <f t="shared" si="361"/>
        <v>7</v>
      </c>
      <c r="Z28" s="31">
        <f t="shared" si="25"/>
        <v>69</v>
      </c>
      <c r="AA28" s="31">
        <f t="shared" si="26"/>
        <v>100</v>
      </c>
      <c r="AB28" s="31">
        <v>11.0</v>
      </c>
      <c r="AC28" s="31">
        <v>15.0</v>
      </c>
      <c r="AD28" s="31">
        <v>3.0</v>
      </c>
      <c r="AE28" s="31">
        <f t="shared" ref="AE28:AG28" si="362">W28+AB28</f>
        <v>38</v>
      </c>
      <c r="AF28" s="31">
        <f t="shared" si="362"/>
        <v>50</v>
      </c>
      <c r="AG28" s="31">
        <f t="shared" si="362"/>
        <v>10</v>
      </c>
      <c r="AH28" s="31">
        <f t="shared" si="28"/>
        <v>98</v>
      </c>
      <c r="AI28" s="31">
        <f t="shared" si="29"/>
        <v>100</v>
      </c>
      <c r="AJ28" s="31">
        <v>11.0</v>
      </c>
      <c r="AK28" s="31">
        <v>12.0</v>
      </c>
      <c r="AL28" s="31">
        <v>1.0</v>
      </c>
      <c r="AM28" s="31">
        <f t="shared" ref="AM28:AO28" si="363">AE28+AJ28</f>
        <v>49</v>
      </c>
      <c r="AN28" s="31">
        <f t="shared" si="363"/>
        <v>62</v>
      </c>
      <c r="AO28" s="31">
        <f t="shared" si="363"/>
        <v>11</v>
      </c>
      <c r="AP28" s="31">
        <f t="shared" si="31"/>
        <v>122</v>
      </c>
      <c r="AQ28" s="31">
        <f t="shared" si="32"/>
        <v>99.18699187</v>
      </c>
      <c r="AR28" s="31">
        <v>5.0</v>
      </c>
      <c r="AS28" s="31">
        <v>3.0</v>
      </c>
      <c r="AT28" s="31">
        <v>0.0</v>
      </c>
      <c r="AU28" s="31">
        <f t="shared" ref="AU28:AW28" si="364">AM28+AR28</f>
        <v>54</v>
      </c>
      <c r="AV28" s="31">
        <f t="shared" si="364"/>
        <v>65</v>
      </c>
      <c r="AW28" s="31">
        <f t="shared" si="364"/>
        <v>11</v>
      </c>
      <c r="AX28" s="31">
        <f t="shared" si="34"/>
        <v>130</v>
      </c>
      <c r="AY28" s="31">
        <f t="shared" si="35"/>
        <v>97.01492537</v>
      </c>
      <c r="AZ28" s="31">
        <v>8.0</v>
      </c>
      <c r="BA28" s="31">
        <v>13.0</v>
      </c>
      <c r="BB28" s="31">
        <v>4.0</v>
      </c>
      <c r="BC28" s="31">
        <f t="shared" ref="BC28:BE28" si="365">AU28+AZ28</f>
        <v>62</v>
      </c>
      <c r="BD28" s="31">
        <f t="shared" si="365"/>
        <v>78</v>
      </c>
      <c r="BE28" s="31">
        <f t="shared" si="365"/>
        <v>15</v>
      </c>
      <c r="BF28" s="31">
        <f t="shared" si="37"/>
        <v>155</v>
      </c>
      <c r="BG28" s="31">
        <f t="shared" si="38"/>
        <v>96.27329193</v>
      </c>
      <c r="BH28" s="117">
        <v>12.0</v>
      </c>
      <c r="BI28" s="117">
        <v>18.0</v>
      </c>
      <c r="BJ28" s="117">
        <v>3.0</v>
      </c>
      <c r="BK28" s="31">
        <f t="shared" ref="BK28:BM28" si="366">BC28+BH28</f>
        <v>74</v>
      </c>
      <c r="BL28" s="31">
        <f t="shared" si="366"/>
        <v>96</v>
      </c>
      <c r="BM28" s="31">
        <f t="shared" si="366"/>
        <v>18</v>
      </c>
      <c r="BN28" s="31">
        <f t="shared" si="40"/>
        <v>188</v>
      </c>
      <c r="BO28" s="31">
        <f t="shared" si="41"/>
        <v>94.94949495</v>
      </c>
      <c r="BP28" s="117">
        <v>7.0</v>
      </c>
      <c r="BQ28" s="118">
        <v>14.0</v>
      </c>
      <c r="BR28" s="117">
        <v>2.0</v>
      </c>
      <c r="BS28" s="31">
        <f t="shared" ref="BS28:BU28" si="367">BK28+BP28</f>
        <v>81</v>
      </c>
      <c r="BT28" s="31">
        <f t="shared" si="367"/>
        <v>110</v>
      </c>
      <c r="BU28" s="31">
        <f t="shared" si="367"/>
        <v>20</v>
      </c>
      <c r="BV28" s="31">
        <f t="shared" si="43"/>
        <v>211</v>
      </c>
      <c r="BW28" s="31">
        <f t="shared" si="44"/>
        <v>93.36283186</v>
      </c>
      <c r="BX28" s="117">
        <v>3.0</v>
      </c>
      <c r="BY28" s="117">
        <v>10.0</v>
      </c>
      <c r="BZ28" s="117">
        <v>5.0</v>
      </c>
      <c r="CA28" s="117">
        <f t="shared" ref="CA28:CC28" si="368">BS28+BX28</f>
        <v>84</v>
      </c>
      <c r="CB28" s="31">
        <f t="shared" si="368"/>
        <v>120</v>
      </c>
      <c r="CC28" s="31">
        <f t="shared" si="368"/>
        <v>25</v>
      </c>
      <c r="CD28" s="31">
        <f t="shared" si="46"/>
        <v>229</v>
      </c>
      <c r="CE28" s="31">
        <f t="shared" si="47"/>
        <v>91.96787149</v>
      </c>
      <c r="CF28" s="117">
        <v>11.0</v>
      </c>
      <c r="CG28" s="117">
        <v>12.0</v>
      </c>
      <c r="CH28" s="117">
        <v>1.0</v>
      </c>
      <c r="CI28" s="117">
        <f t="shared" ref="CI28:CK28" si="369">CA28+CF28</f>
        <v>95</v>
      </c>
      <c r="CJ28" s="31">
        <f t="shared" si="369"/>
        <v>132</v>
      </c>
      <c r="CK28" s="31">
        <f t="shared" si="369"/>
        <v>26</v>
      </c>
      <c r="CL28" s="31">
        <f t="shared" si="49"/>
        <v>253</v>
      </c>
      <c r="CM28" s="31">
        <f t="shared" si="50"/>
        <v>92</v>
      </c>
      <c r="CN28" s="117">
        <v>11.0</v>
      </c>
      <c r="CO28" s="117">
        <v>20.0</v>
      </c>
      <c r="CP28" s="117">
        <v>2.0</v>
      </c>
      <c r="CQ28" s="117">
        <f t="shared" ref="CQ28:CS28" si="370">CI28+CN28</f>
        <v>106</v>
      </c>
      <c r="CR28" s="31">
        <f t="shared" si="370"/>
        <v>152</v>
      </c>
      <c r="CS28" s="31">
        <f t="shared" si="370"/>
        <v>28</v>
      </c>
      <c r="CT28" s="31">
        <f t="shared" si="52"/>
        <v>286</v>
      </c>
      <c r="CU28" s="31">
        <f t="shared" si="53"/>
        <v>92.5566343</v>
      </c>
      <c r="CV28" s="117">
        <v>6.0</v>
      </c>
      <c r="CW28" s="117">
        <v>8.0</v>
      </c>
      <c r="CX28" s="117">
        <v>3.0</v>
      </c>
      <c r="CY28" s="117">
        <f t="shared" ref="CY28:DA28" si="371">CQ28+CV28</f>
        <v>112</v>
      </c>
      <c r="CZ28" s="31">
        <f t="shared" si="371"/>
        <v>160</v>
      </c>
      <c r="DA28" s="31">
        <f t="shared" si="371"/>
        <v>31</v>
      </c>
      <c r="DB28" s="31">
        <f t="shared" si="55"/>
        <v>303</v>
      </c>
      <c r="DC28" s="31">
        <f t="shared" si="56"/>
        <v>92.66055046</v>
      </c>
      <c r="DD28" s="117">
        <v>8.0</v>
      </c>
      <c r="DE28" s="117">
        <v>9.0</v>
      </c>
      <c r="DF28" s="117">
        <v>0.0</v>
      </c>
      <c r="DG28" s="117">
        <f t="shared" ref="DG28:DI28" si="372">CY28+DD28</f>
        <v>120</v>
      </c>
      <c r="DH28" s="31">
        <f t="shared" si="372"/>
        <v>169</v>
      </c>
      <c r="DI28" s="31">
        <f t="shared" si="372"/>
        <v>31</v>
      </c>
      <c r="DJ28" s="31">
        <f t="shared" si="58"/>
        <v>320</v>
      </c>
      <c r="DK28" s="31">
        <f t="shared" si="59"/>
        <v>92.21902017</v>
      </c>
      <c r="DL28" s="117">
        <v>7.0</v>
      </c>
      <c r="DM28" s="117">
        <v>13.0</v>
      </c>
      <c r="DN28" s="117">
        <v>0.0</v>
      </c>
      <c r="DO28" s="117">
        <f t="shared" ref="DO28:DQ28" si="373">DG28+DL28</f>
        <v>127</v>
      </c>
      <c r="DP28" s="31">
        <f t="shared" si="373"/>
        <v>182</v>
      </c>
      <c r="DQ28" s="31">
        <f t="shared" si="373"/>
        <v>31</v>
      </c>
      <c r="DR28" s="31">
        <f t="shared" si="61"/>
        <v>340</v>
      </c>
      <c r="DS28" s="31">
        <f t="shared" si="62"/>
        <v>213</v>
      </c>
      <c r="DT28" s="42">
        <f t="shared" si="63"/>
        <v>91.36690647</v>
      </c>
      <c r="DU28" s="42">
        <f t="shared" si="64"/>
        <v>91.81034483</v>
      </c>
      <c r="DV28" s="31">
        <f t="shared" si="65"/>
        <v>91.64420485</v>
      </c>
    </row>
    <row r="29" ht="15.75" customHeight="1">
      <c r="A29" s="35">
        <v>24.0</v>
      </c>
      <c r="B29" s="36" t="s">
        <v>46</v>
      </c>
      <c r="C29" s="31">
        <v>5.0</v>
      </c>
      <c r="D29" s="31">
        <v>8.0</v>
      </c>
      <c r="E29" s="31">
        <v>3.0</v>
      </c>
      <c r="F29" s="31">
        <f t="shared" si="15"/>
        <v>16</v>
      </c>
      <c r="G29" s="31">
        <f t="shared" si="16"/>
        <v>13</v>
      </c>
      <c r="H29" s="31">
        <f t="shared" si="17"/>
        <v>100</v>
      </c>
      <c r="I29" s="31">
        <v>3.0</v>
      </c>
      <c r="J29" s="31">
        <f t="shared" si="18"/>
        <v>100</v>
      </c>
      <c r="K29" s="31">
        <f t="shared" si="19"/>
        <v>100</v>
      </c>
      <c r="L29" s="31">
        <v>10.0</v>
      </c>
      <c r="M29" s="31">
        <v>12.0</v>
      </c>
      <c r="N29" s="31">
        <v>2.0</v>
      </c>
      <c r="O29" s="31">
        <f t="shared" ref="O29:P29" si="374">C29+L29</f>
        <v>15</v>
      </c>
      <c r="P29" s="31">
        <f t="shared" si="374"/>
        <v>20</v>
      </c>
      <c r="Q29" s="31">
        <f t="shared" si="21"/>
        <v>5</v>
      </c>
      <c r="R29" s="31">
        <f t="shared" si="22"/>
        <v>40</v>
      </c>
      <c r="S29" s="31">
        <f t="shared" si="23"/>
        <v>100</v>
      </c>
      <c r="T29" s="31">
        <v>12.0</v>
      </c>
      <c r="U29" s="31">
        <v>15.0</v>
      </c>
      <c r="V29" s="31">
        <v>2.0</v>
      </c>
      <c r="W29" s="31">
        <f t="shared" ref="W29:Y29" si="375">O29+T29</f>
        <v>27</v>
      </c>
      <c r="X29" s="31">
        <f t="shared" si="375"/>
        <v>35</v>
      </c>
      <c r="Y29" s="31">
        <f t="shared" si="375"/>
        <v>7</v>
      </c>
      <c r="Z29" s="31">
        <f t="shared" si="25"/>
        <v>69</v>
      </c>
      <c r="AA29" s="31">
        <f t="shared" si="26"/>
        <v>100</v>
      </c>
      <c r="AB29" s="31">
        <v>11.0</v>
      </c>
      <c r="AC29" s="31">
        <v>14.0</v>
      </c>
      <c r="AD29" s="31">
        <v>3.0</v>
      </c>
      <c r="AE29" s="31">
        <f t="shared" ref="AE29:AG29" si="376">W29+AB29</f>
        <v>38</v>
      </c>
      <c r="AF29" s="31">
        <f t="shared" si="376"/>
        <v>49</v>
      </c>
      <c r="AG29" s="31">
        <f t="shared" si="376"/>
        <v>10</v>
      </c>
      <c r="AH29" s="31">
        <f t="shared" si="28"/>
        <v>97</v>
      </c>
      <c r="AI29" s="31">
        <f t="shared" si="29"/>
        <v>98.97959184</v>
      </c>
      <c r="AJ29" s="31">
        <v>11.0</v>
      </c>
      <c r="AK29" s="31">
        <v>11.0</v>
      </c>
      <c r="AL29" s="31">
        <v>2.0</v>
      </c>
      <c r="AM29" s="31">
        <f t="shared" ref="AM29:AO29" si="377">AE29+AJ29</f>
        <v>49</v>
      </c>
      <c r="AN29" s="31">
        <f t="shared" si="377"/>
        <v>60</v>
      </c>
      <c r="AO29" s="31">
        <f t="shared" si="377"/>
        <v>12</v>
      </c>
      <c r="AP29" s="31">
        <f t="shared" si="31"/>
        <v>121</v>
      </c>
      <c r="AQ29" s="31">
        <f t="shared" si="32"/>
        <v>98.37398374</v>
      </c>
      <c r="AR29" s="31">
        <v>5.0</v>
      </c>
      <c r="AS29" s="31">
        <v>4.0</v>
      </c>
      <c r="AT29" s="31">
        <v>0.0</v>
      </c>
      <c r="AU29" s="31">
        <f t="shared" ref="AU29:AW29" si="378">AM29+AR29</f>
        <v>54</v>
      </c>
      <c r="AV29" s="31">
        <f t="shared" si="378"/>
        <v>64</v>
      </c>
      <c r="AW29" s="31">
        <f t="shared" si="378"/>
        <v>12</v>
      </c>
      <c r="AX29" s="31">
        <f t="shared" si="34"/>
        <v>130</v>
      </c>
      <c r="AY29" s="31">
        <f t="shared" si="35"/>
        <v>97.01492537</v>
      </c>
      <c r="AZ29" s="31">
        <v>8.0</v>
      </c>
      <c r="BA29" s="31">
        <v>14.0</v>
      </c>
      <c r="BB29" s="31">
        <v>5.0</v>
      </c>
      <c r="BC29" s="31">
        <f t="shared" ref="BC29:BE29" si="379">AU29+AZ29</f>
        <v>62</v>
      </c>
      <c r="BD29" s="31">
        <f t="shared" si="379"/>
        <v>78</v>
      </c>
      <c r="BE29" s="31">
        <f t="shared" si="379"/>
        <v>17</v>
      </c>
      <c r="BF29" s="31">
        <f t="shared" si="37"/>
        <v>157</v>
      </c>
      <c r="BG29" s="31">
        <f t="shared" si="38"/>
        <v>97.51552795</v>
      </c>
      <c r="BH29" s="117">
        <v>11.0</v>
      </c>
      <c r="BI29" s="117">
        <v>16.0</v>
      </c>
      <c r="BJ29" s="117">
        <v>4.0</v>
      </c>
      <c r="BK29" s="31">
        <f t="shared" ref="BK29:BM29" si="380">BC29+BH29</f>
        <v>73</v>
      </c>
      <c r="BL29" s="31">
        <f t="shared" si="380"/>
        <v>94</v>
      </c>
      <c r="BM29" s="31">
        <f t="shared" si="380"/>
        <v>21</v>
      </c>
      <c r="BN29" s="31">
        <f t="shared" si="40"/>
        <v>188</v>
      </c>
      <c r="BO29" s="31">
        <f t="shared" si="41"/>
        <v>94.94949495</v>
      </c>
      <c r="BP29" s="117">
        <v>9.0</v>
      </c>
      <c r="BQ29" s="118">
        <v>13.0</v>
      </c>
      <c r="BR29" s="117">
        <v>3.0</v>
      </c>
      <c r="BS29" s="31">
        <f t="shared" ref="BS29:BU29" si="381">BK29+BP29</f>
        <v>82</v>
      </c>
      <c r="BT29" s="31">
        <f t="shared" si="381"/>
        <v>107</v>
      </c>
      <c r="BU29" s="31">
        <f t="shared" si="381"/>
        <v>24</v>
      </c>
      <c r="BV29" s="31">
        <f t="shared" si="43"/>
        <v>213</v>
      </c>
      <c r="BW29" s="31">
        <f t="shared" si="44"/>
        <v>94.24778761</v>
      </c>
      <c r="BX29" s="117">
        <v>5.0</v>
      </c>
      <c r="BY29" s="117">
        <v>12.0</v>
      </c>
      <c r="BZ29" s="117">
        <v>5.0</v>
      </c>
      <c r="CA29" s="117">
        <f t="shared" ref="CA29:CC29" si="382">BS29+BX29</f>
        <v>87</v>
      </c>
      <c r="CB29" s="31">
        <f t="shared" si="382"/>
        <v>119</v>
      </c>
      <c r="CC29" s="31">
        <f t="shared" si="382"/>
        <v>29</v>
      </c>
      <c r="CD29" s="31">
        <f t="shared" si="46"/>
        <v>235</v>
      </c>
      <c r="CE29" s="31">
        <f t="shared" si="47"/>
        <v>94.37751004</v>
      </c>
      <c r="CF29" s="117">
        <v>11.0</v>
      </c>
      <c r="CG29" s="117">
        <v>12.0</v>
      </c>
      <c r="CH29" s="117">
        <v>2.0</v>
      </c>
      <c r="CI29" s="117">
        <f t="shared" ref="CI29:CK29" si="383">CA29+CF29</f>
        <v>98</v>
      </c>
      <c r="CJ29" s="31">
        <f t="shared" si="383"/>
        <v>131</v>
      </c>
      <c r="CK29" s="31">
        <f t="shared" si="383"/>
        <v>31</v>
      </c>
      <c r="CL29" s="31">
        <f t="shared" si="49"/>
        <v>260</v>
      </c>
      <c r="CM29" s="31">
        <f t="shared" si="50"/>
        <v>94.54545455</v>
      </c>
      <c r="CN29" s="117">
        <v>12.0</v>
      </c>
      <c r="CO29" s="117">
        <v>20.0</v>
      </c>
      <c r="CP29" s="117">
        <v>2.0</v>
      </c>
      <c r="CQ29" s="117">
        <f t="shared" ref="CQ29:CS29" si="384">CI29+CN29</f>
        <v>110</v>
      </c>
      <c r="CR29" s="31">
        <f t="shared" si="384"/>
        <v>151</v>
      </c>
      <c r="CS29" s="31">
        <f t="shared" si="384"/>
        <v>33</v>
      </c>
      <c r="CT29" s="31">
        <f t="shared" si="52"/>
        <v>294</v>
      </c>
      <c r="CU29" s="31">
        <f t="shared" si="53"/>
        <v>95.14563107</v>
      </c>
      <c r="CV29" s="117">
        <v>6.0</v>
      </c>
      <c r="CW29" s="117">
        <v>7.0</v>
      </c>
      <c r="CX29" s="117">
        <v>4.0</v>
      </c>
      <c r="CY29" s="117">
        <f t="shared" ref="CY29:DA29" si="385">CQ29+CV29</f>
        <v>116</v>
      </c>
      <c r="CZ29" s="31">
        <f t="shared" si="385"/>
        <v>158</v>
      </c>
      <c r="DA29" s="31">
        <f t="shared" si="385"/>
        <v>37</v>
      </c>
      <c r="DB29" s="31">
        <f t="shared" si="55"/>
        <v>311</v>
      </c>
      <c r="DC29" s="31">
        <f t="shared" si="56"/>
        <v>95.10703364</v>
      </c>
      <c r="DD29" s="117">
        <v>8.0</v>
      </c>
      <c r="DE29" s="117">
        <v>11.0</v>
      </c>
      <c r="DF29" s="117">
        <v>1.0</v>
      </c>
      <c r="DG29" s="117">
        <f t="shared" ref="DG29:DI29" si="386">CY29+DD29</f>
        <v>124</v>
      </c>
      <c r="DH29" s="31">
        <f t="shared" si="386"/>
        <v>169</v>
      </c>
      <c r="DI29" s="31">
        <f t="shared" si="386"/>
        <v>38</v>
      </c>
      <c r="DJ29" s="31">
        <f t="shared" si="58"/>
        <v>331</v>
      </c>
      <c r="DK29" s="31">
        <f t="shared" si="59"/>
        <v>95.38904899</v>
      </c>
      <c r="DL29" s="117">
        <v>9.0</v>
      </c>
      <c r="DM29" s="117">
        <v>11.0</v>
      </c>
      <c r="DN29" s="117">
        <v>0.0</v>
      </c>
      <c r="DO29" s="117">
        <f t="shared" ref="DO29:DQ29" si="387">DG29+DL29</f>
        <v>133</v>
      </c>
      <c r="DP29" s="31">
        <f t="shared" si="387"/>
        <v>180</v>
      </c>
      <c r="DQ29" s="31">
        <f t="shared" si="387"/>
        <v>38</v>
      </c>
      <c r="DR29" s="31">
        <f t="shared" si="61"/>
        <v>351</v>
      </c>
      <c r="DS29" s="31">
        <f t="shared" si="62"/>
        <v>218</v>
      </c>
      <c r="DT29" s="42">
        <f t="shared" si="63"/>
        <v>95.68345324</v>
      </c>
      <c r="DU29" s="42">
        <f t="shared" si="64"/>
        <v>93.96551724</v>
      </c>
      <c r="DV29" s="31">
        <f t="shared" si="65"/>
        <v>94.60916442</v>
      </c>
    </row>
    <row r="30" ht="15.75" customHeight="1">
      <c r="A30" s="35">
        <v>25.0</v>
      </c>
      <c r="B30" s="36" t="s">
        <v>47</v>
      </c>
      <c r="C30" s="31">
        <v>5.0</v>
      </c>
      <c r="D30" s="31">
        <v>8.0</v>
      </c>
      <c r="E30" s="31">
        <v>3.0</v>
      </c>
      <c r="F30" s="31">
        <f t="shared" si="15"/>
        <v>16</v>
      </c>
      <c r="G30" s="31">
        <f t="shared" si="16"/>
        <v>13</v>
      </c>
      <c r="H30" s="31">
        <f t="shared" si="17"/>
        <v>100</v>
      </c>
      <c r="I30" s="31">
        <v>3.0</v>
      </c>
      <c r="J30" s="31">
        <f t="shared" si="18"/>
        <v>100</v>
      </c>
      <c r="K30" s="31">
        <f t="shared" si="19"/>
        <v>100</v>
      </c>
      <c r="L30" s="31">
        <v>10.0</v>
      </c>
      <c r="M30" s="31">
        <v>12.0</v>
      </c>
      <c r="N30" s="31">
        <v>2.0</v>
      </c>
      <c r="O30" s="31">
        <f t="shared" ref="O30:P30" si="388">C30+L30</f>
        <v>15</v>
      </c>
      <c r="P30" s="31">
        <f t="shared" si="388"/>
        <v>20</v>
      </c>
      <c r="Q30" s="31">
        <f t="shared" si="21"/>
        <v>5</v>
      </c>
      <c r="R30" s="31">
        <f t="shared" si="22"/>
        <v>40</v>
      </c>
      <c r="S30" s="31">
        <f t="shared" si="23"/>
        <v>100</v>
      </c>
      <c r="T30" s="31">
        <v>12.0</v>
      </c>
      <c r="U30" s="31">
        <v>15.0</v>
      </c>
      <c r="V30" s="31">
        <v>2.0</v>
      </c>
      <c r="W30" s="31">
        <f t="shared" ref="W30:Y30" si="389">O30+T30</f>
        <v>27</v>
      </c>
      <c r="X30" s="31">
        <f t="shared" si="389"/>
        <v>35</v>
      </c>
      <c r="Y30" s="31">
        <f t="shared" si="389"/>
        <v>7</v>
      </c>
      <c r="Z30" s="31">
        <f t="shared" si="25"/>
        <v>69</v>
      </c>
      <c r="AA30" s="31">
        <f t="shared" si="26"/>
        <v>100</v>
      </c>
      <c r="AB30" s="31">
        <v>11.0</v>
      </c>
      <c r="AC30" s="31">
        <v>15.0</v>
      </c>
      <c r="AD30" s="31">
        <v>3.0</v>
      </c>
      <c r="AE30" s="31">
        <f t="shared" ref="AE30:AG30" si="390">W30+AB30</f>
        <v>38</v>
      </c>
      <c r="AF30" s="31">
        <f t="shared" si="390"/>
        <v>50</v>
      </c>
      <c r="AG30" s="31">
        <f t="shared" si="390"/>
        <v>10</v>
      </c>
      <c r="AH30" s="31">
        <f t="shared" si="28"/>
        <v>98</v>
      </c>
      <c r="AI30" s="31">
        <f t="shared" si="29"/>
        <v>100</v>
      </c>
      <c r="AJ30" s="31">
        <v>10.0</v>
      </c>
      <c r="AK30" s="31">
        <v>11.0</v>
      </c>
      <c r="AL30" s="31">
        <v>2.0</v>
      </c>
      <c r="AM30" s="31">
        <f t="shared" ref="AM30:AO30" si="391">AE30+AJ30</f>
        <v>48</v>
      </c>
      <c r="AN30" s="31">
        <f t="shared" si="391"/>
        <v>61</v>
      </c>
      <c r="AO30" s="31">
        <f t="shared" si="391"/>
        <v>12</v>
      </c>
      <c r="AP30" s="31">
        <f t="shared" si="31"/>
        <v>121</v>
      </c>
      <c r="AQ30" s="31">
        <f t="shared" si="32"/>
        <v>98.37398374</v>
      </c>
      <c r="AR30" s="31">
        <v>5.0</v>
      </c>
      <c r="AS30" s="31">
        <v>4.0</v>
      </c>
      <c r="AT30" s="31">
        <v>0.0</v>
      </c>
      <c r="AU30" s="31">
        <f t="shared" ref="AU30:AW30" si="392">AM30+AR30</f>
        <v>53</v>
      </c>
      <c r="AV30" s="31">
        <f t="shared" si="392"/>
        <v>65</v>
      </c>
      <c r="AW30" s="31">
        <f t="shared" si="392"/>
        <v>12</v>
      </c>
      <c r="AX30" s="31">
        <f t="shared" si="34"/>
        <v>130</v>
      </c>
      <c r="AY30" s="31">
        <f t="shared" si="35"/>
        <v>97.01492537</v>
      </c>
      <c r="AZ30" s="31">
        <v>8.0</v>
      </c>
      <c r="BA30" s="31">
        <v>14.0</v>
      </c>
      <c r="BB30" s="31">
        <v>5.0</v>
      </c>
      <c r="BC30" s="31">
        <f t="shared" ref="BC30:BE30" si="393">AU30+AZ30</f>
        <v>61</v>
      </c>
      <c r="BD30" s="31">
        <f t="shared" si="393"/>
        <v>79</v>
      </c>
      <c r="BE30" s="31">
        <f t="shared" si="393"/>
        <v>17</v>
      </c>
      <c r="BF30" s="31">
        <f t="shared" si="37"/>
        <v>157</v>
      </c>
      <c r="BG30" s="31">
        <f t="shared" si="38"/>
        <v>97.51552795</v>
      </c>
      <c r="BH30" s="117">
        <v>12.0</v>
      </c>
      <c r="BI30" s="117">
        <v>20.0</v>
      </c>
      <c r="BJ30" s="117">
        <v>4.0</v>
      </c>
      <c r="BK30" s="31">
        <f t="shared" ref="BK30:BM30" si="394">BC30+BH30</f>
        <v>73</v>
      </c>
      <c r="BL30" s="31">
        <f t="shared" si="394"/>
        <v>99</v>
      </c>
      <c r="BM30" s="31">
        <f t="shared" si="394"/>
        <v>21</v>
      </c>
      <c r="BN30" s="31">
        <f t="shared" si="40"/>
        <v>193</v>
      </c>
      <c r="BO30" s="31">
        <f t="shared" si="41"/>
        <v>97.47474747</v>
      </c>
      <c r="BP30" s="117">
        <v>10.0</v>
      </c>
      <c r="BQ30" s="118">
        <v>14.0</v>
      </c>
      <c r="BR30" s="117">
        <v>3.0</v>
      </c>
      <c r="BS30" s="31">
        <f t="shared" ref="BS30:BU30" si="395">BK30+BP30</f>
        <v>83</v>
      </c>
      <c r="BT30" s="31">
        <f t="shared" si="395"/>
        <v>113</v>
      </c>
      <c r="BU30" s="31">
        <f t="shared" si="395"/>
        <v>24</v>
      </c>
      <c r="BV30" s="31">
        <f t="shared" si="43"/>
        <v>220</v>
      </c>
      <c r="BW30" s="31">
        <f t="shared" si="44"/>
        <v>97.34513274</v>
      </c>
      <c r="BX30" s="117">
        <v>5.0</v>
      </c>
      <c r="BY30" s="117">
        <v>13.0</v>
      </c>
      <c r="BZ30" s="117">
        <v>5.0</v>
      </c>
      <c r="CA30" s="117">
        <f t="shared" ref="CA30:CC30" si="396">BS30+BX30</f>
        <v>88</v>
      </c>
      <c r="CB30" s="31">
        <f t="shared" si="396"/>
        <v>126</v>
      </c>
      <c r="CC30" s="31">
        <f t="shared" si="396"/>
        <v>29</v>
      </c>
      <c r="CD30" s="31">
        <f t="shared" si="46"/>
        <v>243</v>
      </c>
      <c r="CE30" s="31">
        <f t="shared" si="47"/>
        <v>97.59036145</v>
      </c>
      <c r="CF30" s="117">
        <v>10.0</v>
      </c>
      <c r="CG30" s="117">
        <v>12.0</v>
      </c>
      <c r="CH30" s="117">
        <v>2.0</v>
      </c>
      <c r="CI30" s="117">
        <f t="shared" ref="CI30:CK30" si="397">CA30+CF30</f>
        <v>98</v>
      </c>
      <c r="CJ30" s="31">
        <f t="shared" si="397"/>
        <v>138</v>
      </c>
      <c r="CK30" s="31">
        <f t="shared" si="397"/>
        <v>31</v>
      </c>
      <c r="CL30" s="31">
        <f t="shared" si="49"/>
        <v>267</v>
      </c>
      <c r="CM30" s="31">
        <f t="shared" si="50"/>
        <v>97.09090909</v>
      </c>
      <c r="CN30" s="117">
        <v>12.0</v>
      </c>
      <c r="CO30" s="117">
        <v>20.0</v>
      </c>
      <c r="CP30" s="117">
        <v>2.0</v>
      </c>
      <c r="CQ30" s="117">
        <f t="shared" ref="CQ30:CS30" si="398">CI30+CN30</f>
        <v>110</v>
      </c>
      <c r="CR30" s="31">
        <f t="shared" si="398"/>
        <v>158</v>
      </c>
      <c r="CS30" s="31">
        <f t="shared" si="398"/>
        <v>33</v>
      </c>
      <c r="CT30" s="31">
        <f t="shared" si="52"/>
        <v>301</v>
      </c>
      <c r="CU30" s="31">
        <f t="shared" si="53"/>
        <v>97.41100324</v>
      </c>
      <c r="CV30" s="117">
        <v>6.0</v>
      </c>
      <c r="CW30" s="117">
        <v>6.0</v>
      </c>
      <c r="CX30" s="117">
        <v>4.0</v>
      </c>
      <c r="CY30" s="117">
        <f t="shared" ref="CY30:DA30" si="399">CQ30+CV30</f>
        <v>116</v>
      </c>
      <c r="CZ30" s="31">
        <f t="shared" si="399"/>
        <v>164</v>
      </c>
      <c r="DA30" s="31">
        <f t="shared" si="399"/>
        <v>37</v>
      </c>
      <c r="DB30" s="31">
        <f t="shared" si="55"/>
        <v>317</v>
      </c>
      <c r="DC30" s="31">
        <f t="shared" si="56"/>
        <v>96.94189602</v>
      </c>
      <c r="DD30" s="117">
        <v>8.0</v>
      </c>
      <c r="DE30" s="117">
        <v>9.0</v>
      </c>
      <c r="DF30" s="117">
        <v>1.0</v>
      </c>
      <c r="DG30" s="117">
        <f t="shared" ref="DG30:DI30" si="400">CY30+DD30</f>
        <v>124</v>
      </c>
      <c r="DH30" s="31">
        <f t="shared" si="400"/>
        <v>173</v>
      </c>
      <c r="DI30" s="31">
        <f t="shared" si="400"/>
        <v>38</v>
      </c>
      <c r="DJ30" s="31">
        <f t="shared" si="58"/>
        <v>335</v>
      </c>
      <c r="DK30" s="31">
        <f t="shared" si="59"/>
        <v>96.54178674</v>
      </c>
      <c r="DL30" s="117">
        <v>11.0</v>
      </c>
      <c r="DM30" s="117">
        <v>13.0</v>
      </c>
      <c r="DN30" s="117">
        <v>0.0</v>
      </c>
      <c r="DO30" s="117">
        <f t="shared" ref="DO30:DQ30" si="401">DG30+DL30</f>
        <v>135</v>
      </c>
      <c r="DP30" s="31">
        <f t="shared" si="401"/>
        <v>186</v>
      </c>
      <c r="DQ30" s="31">
        <f t="shared" si="401"/>
        <v>38</v>
      </c>
      <c r="DR30" s="31">
        <f t="shared" si="61"/>
        <v>359</v>
      </c>
      <c r="DS30" s="31">
        <f t="shared" si="62"/>
        <v>224</v>
      </c>
      <c r="DT30" s="42">
        <f t="shared" si="63"/>
        <v>97.12230216</v>
      </c>
      <c r="DU30" s="42">
        <f t="shared" si="64"/>
        <v>96.55172414</v>
      </c>
      <c r="DV30" s="31">
        <f t="shared" si="65"/>
        <v>96.76549865</v>
      </c>
    </row>
    <row r="31" ht="15.75" customHeight="1">
      <c r="A31" s="35">
        <v>26.0</v>
      </c>
      <c r="B31" s="36" t="s">
        <v>48</v>
      </c>
      <c r="C31" s="31">
        <v>5.0</v>
      </c>
      <c r="D31" s="31">
        <v>8.0</v>
      </c>
      <c r="E31" s="31">
        <v>3.0</v>
      </c>
      <c r="F31" s="31">
        <f t="shared" si="15"/>
        <v>16</v>
      </c>
      <c r="G31" s="31">
        <f t="shared" si="16"/>
        <v>13</v>
      </c>
      <c r="H31" s="31">
        <f t="shared" si="17"/>
        <v>100</v>
      </c>
      <c r="I31" s="31">
        <v>3.0</v>
      </c>
      <c r="J31" s="31">
        <f t="shared" si="18"/>
        <v>100</v>
      </c>
      <c r="K31" s="31">
        <f t="shared" si="19"/>
        <v>100</v>
      </c>
      <c r="L31" s="31">
        <v>10.0</v>
      </c>
      <c r="M31" s="31">
        <v>12.0</v>
      </c>
      <c r="N31" s="31">
        <v>2.0</v>
      </c>
      <c r="O31" s="31">
        <f t="shared" ref="O31:P31" si="402">C31+L31</f>
        <v>15</v>
      </c>
      <c r="P31" s="31">
        <f t="shared" si="402"/>
        <v>20</v>
      </c>
      <c r="Q31" s="31">
        <f t="shared" si="21"/>
        <v>5</v>
      </c>
      <c r="R31" s="31">
        <f t="shared" si="22"/>
        <v>40</v>
      </c>
      <c r="S31" s="31">
        <f t="shared" si="23"/>
        <v>100</v>
      </c>
      <c r="T31" s="31">
        <v>12.0</v>
      </c>
      <c r="U31" s="31">
        <v>15.0</v>
      </c>
      <c r="V31" s="31">
        <v>2.0</v>
      </c>
      <c r="W31" s="31">
        <f t="shared" ref="W31:Y31" si="403">O31+T31</f>
        <v>27</v>
      </c>
      <c r="X31" s="31">
        <f t="shared" si="403"/>
        <v>35</v>
      </c>
      <c r="Y31" s="31">
        <f t="shared" si="403"/>
        <v>7</v>
      </c>
      <c r="Z31" s="31">
        <f t="shared" si="25"/>
        <v>69</v>
      </c>
      <c r="AA31" s="31">
        <f t="shared" si="26"/>
        <v>100</v>
      </c>
      <c r="AB31" s="31">
        <v>11.0</v>
      </c>
      <c r="AC31" s="31">
        <v>15.0</v>
      </c>
      <c r="AD31" s="31">
        <v>3.0</v>
      </c>
      <c r="AE31" s="31">
        <f t="shared" ref="AE31:AG31" si="404">W31+AB31</f>
        <v>38</v>
      </c>
      <c r="AF31" s="31">
        <f t="shared" si="404"/>
        <v>50</v>
      </c>
      <c r="AG31" s="31">
        <f t="shared" si="404"/>
        <v>10</v>
      </c>
      <c r="AH31" s="31">
        <f t="shared" si="28"/>
        <v>98</v>
      </c>
      <c r="AI31" s="31">
        <f t="shared" si="29"/>
        <v>100</v>
      </c>
      <c r="AJ31" s="31">
        <v>11.0</v>
      </c>
      <c r="AK31" s="31">
        <v>12.0</v>
      </c>
      <c r="AL31" s="31">
        <v>2.0</v>
      </c>
      <c r="AM31" s="31">
        <f t="shared" ref="AM31:AO31" si="405">AE31+AJ31</f>
        <v>49</v>
      </c>
      <c r="AN31" s="31">
        <f t="shared" si="405"/>
        <v>62</v>
      </c>
      <c r="AO31" s="31">
        <f t="shared" si="405"/>
        <v>12</v>
      </c>
      <c r="AP31" s="31">
        <f t="shared" si="31"/>
        <v>123</v>
      </c>
      <c r="AQ31" s="31">
        <f t="shared" si="32"/>
        <v>100</v>
      </c>
      <c r="AR31" s="31">
        <v>6.0</v>
      </c>
      <c r="AS31" s="31">
        <v>5.0</v>
      </c>
      <c r="AT31" s="31">
        <v>0.0</v>
      </c>
      <c r="AU31" s="31">
        <f t="shared" ref="AU31:AW31" si="406">AM31+AR31</f>
        <v>55</v>
      </c>
      <c r="AV31" s="31">
        <f t="shared" si="406"/>
        <v>67</v>
      </c>
      <c r="AW31" s="31">
        <f t="shared" si="406"/>
        <v>12</v>
      </c>
      <c r="AX31" s="31">
        <f t="shared" si="34"/>
        <v>134</v>
      </c>
      <c r="AY31" s="31">
        <f t="shared" si="35"/>
        <v>100</v>
      </c>
      <c r="AZ31" s="31">
        <v>6.0</v>
      </c>
      <c r="BA31" s="31">
        <v>13.0</v>
      </c>
      <c r="BB31" s="31">
        <v>5.0</v>
      </c>
      <c r="BC31" s="31">
        <f t="shared" ref="BC31:BE31" si="407">AU31+AZ31</f>
        <v>61</v>
      </c>
      <c r="BD31" s="31">
        <f t="shared" si="407"/>
        <v>80</v>
      </c>
      <c r="BE31" s="31">
        <f t="shared" si="407"/>
        <v>17</v>
      </c>
      <c r="BF31" s="31">
        <f t="shared" si="37"/>
        <v>158</v>
      </c>
      <c r="BG31" s="31">
        <f t="shared" si="38"/>
        <v>98.13664596</v>
      </c>
      <c r="BH31" s="117">
        <v>12.0</v>
      </c>
      <c r="BI31" s="117">
        <v>20.0</v>
      </c>
      <c r="BJ31" s="117">
        <v>4.0</v>
      </c>
      <c r="BK31" s="31">
        <f t="shared" ref="BK31:BM31" si="408">BC31+BH31</f>
        <v>73</v>
      </c>
      <c r="BL31" s="31">
        <f t="shared" si="408"/>
        <v>100</v>
      </c>
      <c r="BM31" s="31">
        <f t="shared" si="408"/>
        <v>21</v>
      </c>
      <c r="BN31" s="31">
        <f t="shared" si="40"/>
        <v>194</v>
      </c>
      <c r="BO31" s="31">
        <f t="shared" si="41"/>
        <v>97.97979798</v>
      </c>
      <c r="BP31" s="117">
        <v>10.0</v>
      </c>
      <c r="BQ31" s="118">
        <v>14.0</v>
      </c>
      <c r="BR31" s="117">
        <v>4.0</v>
      </c>
      <c r="BS31" s="31">
        <f t="shared" ref="BS31:BU31" si="409">BK31+BP31</f>
        <v>83</v>
      </c>
      <c r="BT31" s="31">
        <f t="shared" si="409"/>
        <v>114</v>
      </c>
      <c r="BU31" s="31">
        <f t="shared" si="409"/>
        <v>25</v>
      </c>
      <c r="BV31" s="31">
        <f t="shared" si="43"/>
        <v>222</v>
      </c>
      <c r="BW31" s="31">
        <f t="shared" si="44"/>
        <v>98.2300885</v>
      </c>
      <c r="BX31" s="117">
        <v>4.0</v>
      </c>
      <c r="BY31" s="117">
        <v>13.0</v>
      </c>
      <c r="BZ31" s="117">
        <v>5.0</v>
      </c>
      <c r="CA31" s="117">
        <f t="shared" ref="CA31:CC31" si="410">BS31+BX31</f>
        <v>87</v>
      </c>
      <c r="CB31" s="31">
        <f t="shared" si="410"/>
        <v>127</v>
      </c>
      <c r="CC31" s="31">
        <f t="shared" si="410"/>
        <v>30</v>
      </c>
      <c r="CD31" s="31">
        <f t="shared" si="46"/>
        <v>244</v>
      </c>
      <c r="CE31" s="31">
        <f t="shared" si="47"/>
        <v>97.99196787</v>
      </c>
      <c r="CF31" s="117">
        <v>12.0</v>
      </c>
      <c r="CG31" s="117">
        <v>12.0</v>
      </c>
      <c r="CH31" s="117">
        <v>2.0</v>
      </c>
      <c r="CI31" s="117">
        <f t="shared" ref="CI31:CK31" si="411">CA31+CF31</f>
        <v>99</v>
      </c>
      <c r="CJ31" s="31">
        <f t="shared" si="411"/>
        <v>139</v>
      </c>
      <c r="CK31" s="31">
        <f t="shared" si="411"/>
        <v>32</v>
      </c>
      <c r="CL31" s="31">
        <f t="shared" si="49"/>
        <v>270</v>
      </c>
      <c r="CM31" s="31">
        <f t="shared" si="50"/>
        <v>98.18181818</v>
      </c>
      <c r="CN31" s="117">
        <v>12.0</v>
      </c>
      <c r="CO31" s="117">
        <v>20.0</v>
      </c>
      <c r="CP31" s="117">
        <v>2.0</v>
      </c>
      <c r="CQ31" s="117">
        <f t="shared" ref="CQ31:CS31" si="412">CI31+CN31</f>
        <v>111</v>
      </c>
      <c r="CR31" s="31">
        <f t="shared" si="412"/>
        <v>159</v>
      </c>
      <c r="CS31" s="31">
        <f t="shared" si="412"/>
        <v>34</v>
      </c>
      <c r="CT31" s="31">
        <f t="shared" si="52"/>
        <v>304</v>
      </c>
      <c r="CU31" s="31">
        <f t="shared" si="53"/>
        <v>98.38187702</v>
      </c>
      <c r="CV31" s="117">
        <v>6.0</v>
      </c>
      <c r="CW31" s="117">
        <v>8.0</v>
      </c>
      <c r="CX31" s="117">
        <v>4.0</v>
      </c>
      <c r="CY31" s="117">
        <f t="shared" ref="CY31:DA31" si="413">CQ31+CV31</f>
        <v>117</v>
      </c>
      <c r="CZ31" s="31">
        <f t="shared" si="413"/>
        <v>167</v>
      </c>
      <c r="DA31" s="31">
        <f t="shared" si="413"/>
        <v>38</v>
      </c>
      <c r="DB31" s="31">
        <f t="shared" si="55"/>
        <v>322</v>
      </c>
      <c r="DC31" s="31">
        <f t="shared" si="56"/>
        <v>98.47094801</v>
      </c>
      <c r="DD31" s="117">
        <v>8.0</v>
      </c>
      <c r="DE31" s="117">
        <v>10.0</v>
      </c>
      <c r="DF31" s="117">
        <v>1.0</v>
      </c>
      <c r="DG31" s="117">
        <f t="shared" ref="DG31:DI31" si="414">CY31+DD31</f>
        <v>125</v>
      </c>
      <c r="DH31" s="31">
        <f t="shared" si="414"/>
        <v>177</v>
      </c>
      <c r="DI31" s="31">
        <f t="shared" si="414"/>
        <v>39</v>
      </c>
      <c r="DJ31" s="31">
        <f t="shared" si="58"/>
        <v>341</v>
      </c>
      <c r="DK31" s="31">
        <f t="shared" si="59"/>
        <v>98.27089337</v>
      </c>
      <c r="DL31" s="117">
        <v>11.0</v>
      </c>
      <c r="DM31" s="117">
        <v>12.0</v>
      </c>
      <c r="DN31" s="117">
        <v>0.0</v>
      </c>
      <c r="DO31" s="117">
        <f t="shared" ref="DO31:DQ31" si="415">DG31+DL31</f>
        <v>136</v>
      </c>
      <c r="DP31" s="31">
        <f t="shared" si="415"/>
        <v>189</v>
      </c>
      <c r="DQ31" s="31">
        <f t="shared" si="415"/>
        <v>39</v>
      </c>
      <c r="DR31" s="31">
        <f t="shared" si="61"/>
        <v>364</v>
      </c>
      <c r="DS31" s="31">
        <f t="shared" si="62"/>
        <v>228</v>
      </c>
      <c r="DT31" s="42">
        <f t="shared" si="63"/>
        <v>97.84172662</v>
      </c>
      <c r="DU31" s="42">
        <f t="shared" si="64"/>
        <v>98.27586207</v>
      </c>
      <c r="DV31" s="31">
        <f t="shared" si="65"/>
        <v>98.11320755</v>
      </c>
    </row>
    <row r="32" ht="15.75" customHeight="1">
      <c r="A32" s="35">
        <v>27.0</v>
      </c>
      <c r="B32" s="36" t="s">
        <v>49</v>
      </c>
      <c r="C32" s="31">
        <v>5.0</v>
      </c>
      <c r="D32" s="31">
        <v>8.0</v>
      </c>
      <c r="E32" s="31">
        <v>3.0</v>
      </c>
      <c r="F32" s="31">
        <f t="shared" si="15"/>
        <v>16</v>
      </c>
      <c r="G32" s="31">
        <f t="shared" si="16"/>
        <v>13</v>
      </c>
      <c r="H32" s="31">
        <f t="shared" si="17"/>
        <v>100</v>
      </c>
      <c r="I32" s="31">
        <v>3.0</v>
      </c>
      <c r="J32" s="31">
        <f t="shared" si="18"/>
        <v>100</v>
      </c>
      <c r="K32" s="31">
        <f t="shared" si="19"/>
        <v>100</v>
      </c>
      <c r="L32" s="31">
        <v>10.0</v>
      </c>
      <c r="M32" s="31">
        <v>12.0</v>
      </c>
      <c r="N32" s="31">
        <v>2.0</v>
      </c>
      <c r="O32" s="31">
        <f t="shared" ref="O32:P32" si="416">C32+L32</f>
        <v>15</v>
      </c>
      <c r="P32" s="31">
        <f t="shared" si="416"/>
        <v>20</v>
      </c>
      <c r="Q32" s="31">
        <f t="shared" si="21"/>
        <v>5</v>
      </c>
      <c r="R32" s="31">
        <f t="shared" si="22"/>
        <v>40</v>
      </c>
      <c r="S32" s="31">
        <f t="shared" si="23"/>
        <v>100</v>
      </c>
      <c r="T32" s="31">
        <v>12.0</v>
      </c>
      <c r="U32" s="31">
        <v>15.0</v>
      </c>
      <c r="V32" s="31">
        <v>2.0</v>
      </c>
      <c r="W32" s="31">
        <f t="shared" ref="W32:Y32" si="417">O32+T32</f>
        <v>27</v>
      </c>
      <c r="X32" s="31">
        <f t="shared" si="417"/>
        <v>35</v>
      </c>
      <c r="Y32" s="31">
        <f t="shared" si="417"/>
        <v>7</v>
      </c>
      <c r="Z32" s="31">
        <f t="shared" si="25"/>
        <v>69</v>
      </c>
      <c r="AA32" s="31">
        <f t="shared" si="26"/>
        <v>100</v>
      </c>
      <c r="AB32" s="31">
        <v>11.0</v>
      </c>
      <c r="AC32" s="31">
        <v>15.0</v>
      </c>
      <c r="AD32" s="31">
        <v>3.0</v>
      </c>
      <c r="AE32" s="31">
        <f t="shared" ref="AE32:AG32" si="418">W32+AB32</f>
        <v>38</v>
      </c>
      <c r="AF32" s="31">
        <f t="shared" si="418"/>
        <v>50</v>
      </c>
      <c r="AG32" s="31">
        <f t="shared" si="418"/>
        <v>10</v>
      </c>
      <c r="AH32" s="31">
        <f t="shared" si="28"/>
        <v>98</v>
      </c>
      <c r="AI32" s="31">
        <f t="shared" si="29"/>
        <v>100</v>
      </c>
      <c r="AJ32" s="31">
        <v>7.0</v>
      </c>
      <c r="AK32" s="31">
        <v>10.0</v>
      </c>
      <c r="AL32" s="31">
        <v>1.0</v>
      </c>
      <c r="AM32" s="31">
        <f t="shared" ref="AM32:AO32" si="419">AE32+AJ32</f>
        <v>45</v>
      </c>
      <c r="AN32" s="31">
        <f t="shared" si="419"/>
        <v>60</v>
      </c>
      <c r="AO32" s="31">
        <f t="shared" si="419"/>
        <v>11</v>
      </c>
      <c r="AP32" s="31">
        <f t="shared" si="31"/>
        <v>116</v>
      </c>
      <c r="AQ32" s="31">
        <f t="shared" si="32"/>
        <v>94.30894309</v>
      </c>
      <c r="AR32" s="31">
        <v>5.0</v>
      </c>
      <c r="AS32" s="31">
        <v>5.0</v>
      </c>
      <c r="AT32" s="31">
        <v>0.0</v>
      </c>
      <c r="AU32" s="31">
        <f t="shared" ref="AU32:AW32" si="420">AM32+AR32</f>
        <v>50</v>
      </c>
      <c r="AV32" s="31">
        <f t="shared" si="420"/>
        <v>65</v>
      </c>
      <c r="AW32" s="31">
        <f t="shared" si="420"/>
        <v>11</v>
      </c>
      <c r="AX32" s="31">
        <f t="shared" si="34"/>
        <v>126</v>
      </c>
      <c r="AY32" s="31">
        <f t="shared" si="35"/>
        <v>94.02985075</v>
      </c>
      <c r="AZ32" s="31">
        <v>8.0</v>
      </c>
      <c r="BA32" s="31">
        <v>13.0</v>
      </c>
      <c r="BB32" s="31">
        <v>4.0</v>
      </c>
      <c r="BC32" s="31">
        <f t="shared" ref="BC32:BE32" si="421">AU32+AZ32</f>
        <v>58</v>
      </c>
      <c r="BD32" s="31">
        <f t="shared" si="421"/>
        <v>78</v>
      </c>
      <c r="BE32" s="31">
        <f t="shared" si="421"/>
        <v>15</v>
      </c>
      <c r="BF32" s="31">
        <f t="shared" si="37"/>
        <v>151</v>
      </c>
      <c r="BG32" s="31">
        <f t="shared" si="38"/>
        <v>93.78881988</v>
      </c>
      <c r="BH32" s="117">
        <v>12.0</v>
      </c>
      <c r="BI32" s="117">
        <v>20.0</v>
      </c>
      <c r="BJ32" s="117">
        <v>4.0</v>
      </c>
      <c r="BK32" s="31">
        <f t="shared" ref="BK32:BM32" si="422">BC32+BH32</f>
        <v>70</v>
      </c>
      <c r="BL32" s="31">
        <f t="shared" si="422"/>
        <v>98</v>
      </c>
      <c r="BM32" s="31">
        <f t="shared" si="422"/>
        <v>19</v>
      </c>
      <c r="BN32" s="31">
        <f t="shared" si="40"/>
        <v>187</v>
      </c>
      <c r="BO32" s="31">
        <f t="shared" si="41"/>
        <v>94.44444444</v>
      </c>
      <c r="BP32" s="117">
        <v>10.0</v>
      </c>
      <c r="BQ32" s="118">
        <v>14.0</v>
      </c>
      <c r="BR32" s="117">
        <v>4.0</v>
      </c>
      <c r="BS32" s="31">
        <f t="shared" ref="BS32:BU32" si="423">BK32+BP32</f>
        <v>80</v>
      </c>
      <c r="BT32" s="31">
        <f t="shared" si="423"/>
        <v>112</v>
      </c>
      <c r="BU32" s="31">
        <f t="shared" si="423"/>
        <v>23</v>
      </c>
      <c r="BV32" s="31">
        <f t="shared" si="43"/>
        <v>215</v>
      </c>
      <c r="BW32" s="31">
        <f t="shared" si="44"/>
        <v>95.13274336</v>
      </c>
      <c r="BX32" s="117">
        <v>5.0</v>
      </c>
      <c r="BY32" s="117">
        <v>10.0</v>
      </c>
      <c r="BZ32" s="117">
        <v>5.0</v>
      </c>
      <c r="CA32" s="117">
        <f t="shared" ref="CA32:CC32" si="424">BS32+BX32</f>
        <v>85</v>
      </c>
      <c r="CB32" s="31">
        <f t="shared" si="424"/>
        <v>122</v>
      </c>
      <c r="CC32" s="31">
        <f t="shared" si="424"/>
        <v>28</v>
      </c>
      <c r="CD32" s="31">
        <f t="shared" si="46"/>
        <v>235</v>
      </c>
      <c r="CE32" s="31">
        <f t="shared" si="47"/>
        <v>94.37751004</v>
      </c>
      <c r="CF32" s="117">
        <v>12.0</v>
      </c>
      <c r="CG32" s="117">
        <v>12.0</v>
      </c>
      <c r="CH32" s="117">
        <v>2.0</v>
      </c>
      <c r="CI32" s="117">
        <f t="shared" ref="CI32:CK32" si="425">CA32+CF32</f>
        <v>97</v>
      </c>
      <c r="CJ32" s="31">
        <f t="shared" si="425"/>
        <v>134</v>
      </c>
      <c r="CK32" s="31">
        <f t="shared" si="425"/>
        <v>30</v>
      </c>
      <c r="CL32" s="31">
        <f t="shared" si="49"/>
        <v>261</v>
      </c>
      <c r="CM32" s="31">
        <f t="shared" si="50"/>
        <v>94.90909091</v>
      </c>
      <c r="CN32" s="117">
        <v>12.0</v>
      </c>
      <c r="CO32" s="117">
        <v>17.0</v>
      </c>
      <c r="CP32" s="117">
        <v>2.0</v>
      </c>
      <c r="CQ32" s="117">
        <f t="shared" ref="CQ32:CS32" si="426">CI32+CN32</f>
        <v>109</v>
      </c>
      <c r="CR32" s="31">
        <f t="shared" si="426"/>
        <v>151</v>
      </c>
      <c r="CS32" s="31">
        <f t="shared" si="426"/>
        <v>32</v>
      </c>
      <c r="CT32" s="31">
        <f t="shared" si="52"/>
        <v>292</v>
      </c>
      <c r="CU32" s="31">
        <f t="shared" si="53"/>
        <v>94.49838188</v>
      </c>
      <c r="CV32" s="117">
        <v>6.0</v>
      </c>
      <c r="CW32" s="117">
        <v>8.0</v>
      </c>
      <c r="CX32" s="117">
        <v>4.0</v>
      </c>
      <c r="CY32" s="117">
        <f t="shared" ref="CY32:DA32" si="427">CQ32+CV32</f>
        <v>115</v>
      </c>
      <c r="CZ32" s="31">
        <f t="shared" si="427"/>
        <v>159</v>
      </c>
      <c r="DA32" s="31">
        <f t="shared" si="427"/>
        <v>36</v>
      </c>
      <c r="DB32" s="31">
        <f t="shared" si="55"/>
        <v>310</v>
      </c>
      <c r="DC32" s="31">
        <f t="shared" si="56"/>
        <v>94.80122324</v>
      </c>
      <c r="DD32" s="117">
        <v>8.0</v>
      </c>
      <c r="DE32" s="117">
        <v>11.0</v>
      </c>
      <c r="DF32" s="117">
        <v>1.0</v>
      </c>
      <c r="DG32" s="117">
        <f t="shared" ref="DG32:DI32" si="428">CY32+DD32</f>
        <v>123</v>
      </c>
      <c r="DH32" s="31">
        <f t="shared" si="428"/>
        <v>170</v>
      </c>
      <c r="DI32" s="31">
        <f t="shared" si="428"/>
        <v>37</v>
      </c>
      <c r="DJ32" s="31">
        <f t="shared" si="58"/>
        <v>330</v>
      </c>
      <c r="DK32" s="31">
        <f t="shared" si="59"/>
        <v>95.10086455</v>
      </c>
      <c r="DL32" s="117">
        <v>11.0</v>
      </c>
      <c r="DM32" s="117">
        <v>13.0</v>
      </c>
      <c r="DN32" s="117">
        <v>0.0</v>
      </c>
      <c r="DO32" s="117">
        <f t="shared" ref="DO32:DQ32" si="429">DG32+DL32</f>
        <v>134</v>
      </c>
      <c r="DP32" s="31">
        <f t="shared" si="429"/>
        <v>183</v>
      </c>
      <c r="DQ32" s="31">
        <f t="shared" si="429"/>
        <v>37</v>
      </c>
      <c r="DR32" s="31">
        <f t="shared" si="61"/>
        <v>354</v>
      </c>
      <c r="DS32" s="31">
        <f t="shared" si="62"/>
        <v>220</v>
      </c>
      <c r="DT32" s="42">
        <f t="shared" si="63"/>
        <v>96.4028777</v>
      </c>
      <c r="DU32" s="42">
        <f t="shared" si="64"/>
        <v>94.82758621</v>
      </c>
      <c r="DV32" s="31">
        <f t="shared" si="65"/>
        <v>95.41778976</v>
      </c>
    </row>
    <row r="33" ht="15.75" customHeight="1">
      <c r="A33" s="35">
        <v>28.0</v>
      </c>
      <c r="B33" s="36" t="s">
        <v>50</v>
      </c>
      <c r="C33" s="31">
        <v>2.0</v>
      </c>
      <c r="D33" s="31">
        <v>4.0</v>
      </c>
      <c r="E33" s="31">
        <v>2.0</v>
      </c>
      <c r="F33" s="31">
        <f t="shared" si="15"/>
        <v>8</v>
      </c>
      <c r="G33" s="31">
        <f t="shared" si="16"/>
        <v>6</v>
      </c>
      <c r="H33" s="31">
        <f t="shared" si="17"/>
        <v>46.15384615</v>
      </c>
      <c r="I33" s="31">
        <v>2.0</v>
      </c>
      <c r="J33" s="31">
        <f t="shared" si="18"/>
        <v>66.66666667</v>
      </c>
      <c r="K33" s="131">
        <f t="shared" si="19"/>
        <v>50</v>
      </c>
      <c r="L33" s="31">
        <v>10.0</v>
      </c>
      <c r="M33" s="31">
        <v>12.0</v>
      </c>
      <c r="N33" s="31">
        <v>2.0</v>
      </c>
      <c r="O33" s="31">
        <f t="shared" ref="O33:P33" si="430">C33+L33</f>
        <v>12</v>
      </c>
      <c r="P33" s="31">
        <f t="shared" si="430"/>
        <v>16</v>
      </c>
      <c r="Q33" s="31">
        <f t="shared" si="21"/>
        <v>4</v>
      </c>
      <c r="R33" s="31">
        <f t="shared" si="22"/>
        <v>32</v>
      </c>
      <c r="S33" s="31">
        <f t="shared" si="23"/>
        <v>80</v>
      </c>
      <c r="T33" s="31">
        <v>12.0</v>
      </c>
      <c r="U33" s="31">
        <v>15.0</v>
      </c>
      <c r="V33" s="31">
        <v>2.0</v>
      </c>
      <c r="W33" s="31">
        <f t="shared" ref="W33:Y33" si="431">O33+T33</f>
        <v>24</v>
      </c>
      <c r="X33" s="31">
        <f t="shared" si="431"/>
        <v>31</v>
      </c>
      <c r="Y33" s="31">
        <f t="shared" si="431"/>
        <v>6</v>
      </c>
      <c r="Z33" s="31">
        <f t="shared" si="25"/>
        <v>61</v>
      </c>
      <c r="AA33" s="31">
        <f t="shared" si="26"/>
        <v>88.4057971</v>
      </c>
      <c r="AB33" s="31">
        <v>11.0</v>
      </c>
      <c r="AC33" s="31">
        <v>12.0</v>
      </c>
      <c r="AD33" s="31">
        <v>3.0</v>
      </c>
      <c r="AE33" s="31">
        <f t="shared" ref="AE33:AG33" si="432">W33+AB33</f>
        <v>35</v>
      </c>
      <c r="AF33" s="31">
        <f t="shared" si="432"/>
        <v>43</v>
      </c>
      <c r="AG33" s="31">
        <f t="shared" si="432"/>
        <v>9</v>
      </c>
      <c r="AH33" s="31">
        <f t="shared" si="28"/>
        <v>87</v>
      </c>
      <c r="AI33" s="31">
        <f t="shared" si="29"/>
        <v>88.7755102</v>
      </c>
      <c r="AJ33" s="31">
        <v>11.0</v>
      </c>
      <c r="AK33" s="31">
        <v>12.0</v>
      </c>
      <c r="AL33" s="31">
        <v>2.0</v>
      </c>
      <c r="AM33" s="31">
        <f t="shared" ref="AM33:AO33" si="433">AE33+AJ33</f>
        <v>46</v>
      </c>
      <c r="AN33" s="31">
        <f t="shared" si="433"/>
        <v>55</v>
      </c>
      <c r="AO33" s="31">
        <f t="shared" si="433"/>
        <v>11</v>
      </c>
      <c r="AP33" s="31">
        <f t="shared" si="31"/>
        <v>112</v>
      </c>
      <c r="AQ33" s="31">
        <f t="shared" si="32"/>
        <v>91.05691057</v>
      </c>
      <c r="AR33" s="31">
        <v>5.0</v>
      </c>
      <c r="AS33" s="31">
        <v>4.0</v>
      </c>
      <c r="AT33" s="31">
        <v>0.0</v>
      </c>
      <c r="AU33" s="31">
        <f t="shared" ref="AU33:AW33" si="434">AM33+AR33</f>
        <v>51</v>
      </c>
      <c r="AV33" s="31">
        <f t="shared" si="434"/>
        <v>59</v>
      </c>
      <c r="AW33" s="31">
        <f t="shared" si="434"/>
        <v>11</v>
      </c>
      <c r="AX33" s="31">
        <f t="shared" si="34"/>
        <v>121</v>
      </c>
      <c r="AY33" s="31">
        <f t="shared" si="35"/>
        <v>90.29850746</v>
      </c>
      <c r="AZ33" s="31">
        <v>7.0</v>
      </c>
      <c r="BA33" s="31">
        <v>13.0</v>
      </c>
      <c r="BB33" s="31">
        <v>4.0</v>
      </c>
      <c r="BC33" s="31">
        <f t="shared" ref="BC33:BE33" si="435">AU33+AZ33</f>
        <v>58</v>
      </c>
      <c r="BD33" s="31">
        <f t="shared" si="435"/>
        <v>72</v>
      </c>
      <c r="BE33" s="31">
        <f t="shared" si="435"/>
        <v>15</v>
      </c>
      <c r="BF33" s="31">
        <f t="shared" si="37"/>
        <v>145</v>
      </c>
      <c r="BG33" s="31">
        <f t="shared" si="38"/>
        <v>90.0621118</v>
      </c>
      <c r="BH33" s="117">
        <v>12.0</v>
      </c>
      <c r="BI33" s="117">
        <v>20.0</v>
      </c>
      <c r="BJ33" s="117">
        <v>4.0</v>
      </c>
      <c r="BK33" s="31">
        <f t="shared" ref="BK33:BM33" si="436">BC33+BH33</f>
        <v>70</v>
      </c>
      <c r="BL33" s="31">
        <f t="shared" si="436"/>
        <v>92</v>
      </c>
      <c r="BM33" s="31">
        <f t="shared" si="436"/>
        <v>19</v>
      </c>
      <c r="BN33" s="31">
        <f t="shared" si="40"/>
        <v>181</v>
      </c>
      <c r="BO33" s="31">
        <f t="shared" si="41"/>
        <v>91.41414141</v>
      </c>
      <c r="BP33" s="117">
        <v>7.0</v>
      </c>
      <c r="BQ33" s="118">
        <v>13.0</v>
      </c>
      <c r="BR33" s="117">
        <v>3.0</v>
      </c>
      <c r="BS33" s="31">
        <f t="shared" ref="BS33:BU33" si="437">BK33+BP33</f>
        <v>77</v>
      </c>
      <c r="BT33" s="31">
        <f t="shared" si="437"/>
        <v>105</v>
      </c>
      <c r="BU33" s="31">
        <f t="shared" si="437"/>
        <v>22</v>
      </c>
      <c r="BV33" s="31">
        <f t="shared" si="43"/>
        <v>204</v>
      </c>
      <c r="BW33" s="31">
        <f t="shared" si="44"/>
        <v>90.26548673</v>
      </c>
      <c r="BX33" s="117">
        <v>5.0</v>
      </c>
      <c r="BY33" s="117">
        <v>13.0</v>
      </c>
      <c r="BZ33" s="117">
        <v>5.0</v>
      </c>
      <c r="CA33" s="117">
        <f t="shared" ref="CA33:CC33" si="438">BS33+BX33</f>
        <v>82</v>
      </c>
      <c r="CB33" s="31">
        <f t="shared" si="438"/>
        <v>118</v>
      </c>
      <c r="CC33" s="31">
        <f t="shared" si="438"/>
        <v>27</v>
      </c>
      <c r="CD33" s="31">
        <f t="shared" si="46"/>
        <v>227</v>
      </c>
      <c r="CE33" s="31">
        <f t="shared" si="47"/>
        <v>91.16465863</v>
      </c>
      <c r="CF33" s="117">
        <v>12.0</v>
      </c>
      <c r="CG33" s="117">
        <v>12.0</v>
      </c>
      <c r="CH33" s="117">
        <v>2.0</v>
      </c>
      <c r="CI33" s="117">
        <f t="shared" ref="CI33:CK33" si="439">CA33+CF33</f>
        <v>94</v>
      </c>
      <c r="CJ33" s="31">
        <f t="shared" si="439"/>
        <v>130</v>
      </c>
      <c r="CK33" s="31">
        <f t="shared" si="439"/>
        <v>29</v>
      </c>
      <c r="CL33" s="31">
        <f t="shared" si="49"/>
        <v>253</v>
      </c>
      <c r="CM33" s="31">
        <f t="shared" si="50"/>
        <v>92</v>
      </c>
      <c r="CN33" s="117">
        <v>12.0</v>
      </c>
      <c r="CO33" s="117">
        <v>19.0</v>
      </c>
      <c r="CP33" s="117">
        <v>2.0</v>
      </c>
      <c r="CQ33" s="117">
        <f t="shared" ref="CQ33:CS33" si="440">CI33+CN33</f>
        <v>106</v>
      </c>
      <c r="CR33" s="31">
        <f t="shared" si="440"/>
        <v>149</v>
      </c>
      <c r="CS33" s="31">
        <f t="shared" si="440"/>
        <v>31</v>
      </c>
      <c r="CT33" s="31">
        <f t="shared" si="52"/>
        <v>286</v>
      </c>
      <c r="CU33" s="31">
        <f t="shared" si="53"/>
        <v>92.5566343</v>
      </c>
      <c r="CV33" s="117">
        <v>6.0</v>
      </c>
      <c r="CW33" s="117">
        <v>8.0</v>
      </c>
      <c r="CX33" s="117">
        <v>4.0</v>
      </c>
      <c r="CY33" s="117">
        <f t="shared" ref="CY33:DA33" si="441">CQ33+CV33</f>
        <v>112</v>
      </c>
      <c r="CZ33" s="31">
        <f t="shared" si="441"/>
        <v>157</v>
      </c>
      <c r="DA33" s="31">
        <f t="shared" si="441"/>
        <v>35</v>
      </c>
      <c r="DB33" s="31">
        <f t="shared" si="55"/>
        <v>304</v>
      </c>
      <c r="DC33" s="31">
        <f t="shared" si="56"/>
        <v>92.96636086</v>
      </c>
      <c r="DD33" s="117">
        <v>5.0</v>
      </c>
      <c r="DE33" s="117">
        <v>6.0</v>
      </c>
      <c r="DF33" s="117">
        <v>1.0</v>
      </c>
      <c r="DG33" s="117">
        <f t="shared" ref="DG33:DI33" si="442">CY33+DD33</f>
        <v>117</v>
      </c>
      <c r="DH33" s="31">
        <f t="shared" si="442"/>
        <v>163</v>
      </c>
      <c r="DI33" s="31">
        <f t="shared" si="442"/>
        <v>36</v>
      </c>
      <c r="DJ33" s="31">
        <f t="shared" si="58"/>
        <v>316</v>
      </c>
      <c r="DK33" s="31">
        <f t="shared" si="59"/>
        <v>91.06628242</v>
      </c>
      <c r="DL33" s="117">
        <v>10.0</v>
      </c>
      <c r="DM33" s="117">
        <v>13.0</v>
      </c>
      <c r="DN33" s="117">
        <v>0.0</v>
      </c>
      <c r="DO33" s="117">
        <f t="shared" ref="DO33:DQ33" si="443">DG33+DL33</f>
        <v>127</v>
      </c>
      <c r="DP33" s="31">
        <f t="shared" si="443"/>
        <v>176</v>
      </c>
      <c r="DQ33" s="31">
        <f t="shared" si="443"/>
        <v>36</v>
      </c>
      <c r="DR33" s="31">
        <f t="shared" si="61"/>
        <v>339</v>
      </c>
      <c r="DS33" s="31">
        <f t="shared" si="62"/>
        <v>212</v>
      </c>
      <c r="DT33" s="42">
        <f t="shared" si="63"/>
        <v>91.36690647</v>
      </c>
      <c r="DU33" s="42">
        <f t="shared" si="64"/>
        <v>91.37931034</v>
      </c>
      <c r="DV33" s="31">
        <f t="shared" si="65"/>
        <v>91.37466307</v>
      </c>
    </row>
    <row r="34" ht="15.75" customHeight="1">
      <c r="A34" s="35">
        <v>29.0</v>
      </c>
      <c r="B34" s="36" t="s">
        <v>51</v>
      </c>
      <c r="C34" s="31">
        <v>4.0</v>
      </c>
      <c r="D34" s="31">
        <v>8.0</v>
      </c>
      <c r="E34" s="31">
        <v>3.0</v>
      </c>
      <c r="F34" s="31">
        <f t="shared" si="15"/>
        <v>15</v>
      </c>
      <c r="G34" s="31">
        <f t="shared" si="16"/>
        <v>12</v>
      </c>
      <c r="H34" s="31">
        <f t="shared" si="17"/>
        <v>92.30769231</v>
      </c>
      <c r="I34" s="31">
        <v>3.0</v>
      </c>
      <c r="J34" s="31">
        <f t="shared" si="18"/>
        <v>100</v>
      </c>
      <c r="K34" s="31">
        <f t="shared" si="19"/>
        <v>93.75</v>
      </c>
      <c r="L34" s="31">
        <v>10.0</v>
      </c>
      <c r="M34" s="31">
        <v>12.0</v>
      </c>
      <c r="N34" s="31">
        <v>2.0</v>
      </c>
      <c r="O34" s="31">
        <f t="shared" ref="O34:P34" si="444">C34+L34</f>
        <v>14</v>
      </c>
      <c r="P34" s="31">
        <f t="shared" si="444"/>
        <v>20</v>
      </c>
      <c r="Q34" s="31">
        <f t="shared" si="21"/>
        <v>5</v>
      </c>
      <c r="R34" s="31">
        <f t="shared" si="22"/>
        <v>39</v>
      </c>
      <c r="S34" s="31">
        <f t="shared" si="23"/>
        <v>97.5</v>
      </c>
      <c r="T34" s="31">
        <v>12.0</v>
      </c>
      <c r="U34" s="31">
        <v>15.0</v>
      </c>
      <c r="V34" s="31">
        <v>2.0</v>
      </c>
      <c r="W34" s="31">
        <f t="shared" ref="W34:Y34" si="445">O34+T34</f>
        <v>26</v>
      </c>
      <c r="X34" s="31">
        <f t="shared" si="445"/>
        <v>35</v>
      </c>
      <c r="Y34" s="31">
        <f t="shared" si="445"/>
        <v>7</v>
      </c>
      <c r="Z34" s="31">
        <f t="shared" si="25"/>
        <v>68</v>
      </c>
      <c r="AA34" s="31">
        <f t="shared" si="26"/>
        <v>98.55072464</v>
      </c>
      <c r="AB34" s="31">
        <v>11.0</v>
      </c>
      <c r="AC34" s="31">
        <v>15.0</v>
      </c>
      <c r="AD34" s="31">
        <v>3.0</v>
      </c>
      <c r="AE34" s="31">
        <f t="shared" ref="AE34:AG34" si="446">W34+AB34</f>
        <v>37</v>
      </c>
      <c r="AF34" s="31">
        <f t="shared" si="446"/>
        <v>50</v>
      </c>
      <c r="AG34" s="31">
        <f t="shared" si="446"/>
        <v>10</v>
      </c>
      <c r="AH34" s="31">
        <f t="shared" si="28"/>
        <v>97</v>
      </c>
      <c r="AI34" s="31">
        <f t="shared" si="29"/>
        <v>98.97959184</v>
      </c>
      <c r="AJ34" s="31">
        <v>9.0</v>
      </c>
      <c r="AK34" s="31">
        <v>12.0</v>
      </c>
      <c r="AL34" s="31">
        <v>2.0</v>
      </c>
      <c r="AM34" s="31">
        <f t="shared" ref="AM34:AO34" si="447">AE34+AJ34</f>
        <v>46</v>
      </c>
      <c r="AN34" s="31">
        <f t="shared" si="447"/>
        <v>62</v>
      </c>
      <c r="AO34" s="31">
        <f t="shared" si="447"/>
        <v>12</v>
      </c>
      <c r="AP34" s="31">
        <f t="shared" si="31"/>
        <v>120</v>
      </c>
      <c r="AQ34" s="31">
        <f t="shared" si="32"/>
        <v>97.56097561</v>
      </c>
      <c r="AR34" s="31">
        <v>4.0</v>
      </c>
      <c r="AS34" s="31">
        <v>4.0</v>
      </c>
      <c r="AT34" s="31">
        <v>0.0</v>
      </c>
      <c r="AU34" s="31">
        <f t="shared" ref="AU34:AW34" si="448">AM34+AR34</f>
        <v>50</v>
      </c>
      <c r="AV34" s="31">
        <f t="shared" si="448"/>
        <v>66</v>
      </c>
      <c r="AW34" s="31">
        <f t="shared" si="448"/>
        <v>12</v>
      </c>
      <c r="AX34" s="31">
        <f t="shared" si="34"/>
        <v>128</v>
      </c>
      <c r="AY34" s="31">
        <f t="shared" si="35"/>
        <v>95.52238806</v>
      </c>
      <c r="AZ34" s="31">
        <v>8.0</v>
      </c>
      <c r="BA34" s="31">
        <v>12.0</v>
      </c>
      <c r="BB34" s="31">
        <v>5.0</v>
      </c>
      <c r="BC34" s="31">
        <f t="shared" ref="BC34:BE34" si="449">AU34+AZ34</f>
        <v>58</v>
      </c>
      <c r="BD34" s="31">
        <f t="shared" si="449"/>
        <v>78</v>
      </c>
      <c r="BE34" s="31">
        <f t="shared" si="449"/>
        <v>17</v>
      </c>
      <c r="BF34" s="31">
        <f t="shared" si="37"/>
        <v>153</v>
      </c>
      <c r="BG34" s="31">
        <f t="shared" si="38"/>
        <v>95.0310559</v>
      </c>
      <c r="BH34" s="117">
        <v>12.0</v>
      </c>
      <c r="BI34" s="117">
        <v>19.0</v>
      </c>
      <c r="BJ34" s="117">
        <v>4.0</v>
      </c>
      <c r="BK34" s="31">
        <f t="shared" ref="BK34:BM34" si="450">BC34+BH34</f>
        <v>70</v>
      </c>
      <c r="BL34" s="31">
        <f t="shared" si="450"/>
        <v>97</v>
      </c>
      <c r="BM34" s="31">
        <f t="shared" si="450"/>
        <v>21</v>
      </c>
      <c r="BN34" s="31">
        <f t="shared" si="40"/>
        <v>188</v>
      </c>
      <c r="BO34" s="31">
        <f t="shared" si="41"/>
        <v>94.94949495</v>
      </c>
      <c r="BP34" s="117">
        <v>8.0</v>
      </c>
      <c r="BQ34" s="118">
        <v>13.0</v>
      </c>
      <c r="BR34" s="117">
        <v>4.0</v>
      </c>
      <c r="BS34" s="31">
        <f t="shared" ref="BS34:BU34" si="451">BK34+BP34</f>
        <v>78</v>
      </c>
      <c r="BT34" s="31">
        <f t="shared" si="451"/>
        <v>110</v>
      </c>
      <c r="BU34" s="31">
        <f t="shared" si="451"/>
        <v>25</v>
      </c>
      <c r="BV34" s="31">
        <f t="shared" si="43"/>
        <v>213</v>
      </c>
      <c r="BW34" s="31">
        <f t="shared" si="44"/>
        <v>94.24778761</v>
      </c>
      <c r="BX34" s="117">
        <v>5.0</v>
      </c>
      <c r="BY34" s="117">
        <v>10.0</v>
      </c>
      <c r="BZ34" s="117">
        <v>5.0</v>
      </c>
      <c r="CA34" s="117">
        <f t="shared" ref="CA34:CC34" si="452">BS34+BX34</f>
        <v>83</v>
      </c>
      <c r="CB34" s="31">
        <f t="shared" si="452"/>
        <v>120</v>
      </c>
      <c r="CC34" s="31">
        <f t="shared" si="452"/>
        <v>30</v>
      </c>
      <c r="CD34" s="31">
        <f t="shared" si="46"/>
        <v>233</v>
      </c>
      <c r="CE34" s="31">
        <f t="shared" si="47"/>
        <v>93.57429719</v>
      </c>
      <c r="CF34" s="117">
        <v>10.0</v>
      </c>
      <c r="CG34" s="117">
        <v>10.0</v>
      </c>
      <c r="CH34" s="117">
        <v>2.0</v>
      </c>
      <c r="CI34" s="117">
        <f t="shared" ref="CI34:CK34" si="453">CA34+CF34</f>
        <v>93</v>
      </c>
      <c r="CJ34" s="31">
        <f t="shared" si="453"/>
        <v>130</v>
      </c>
      <c r="CK34" s="31">
        <f t="shared" si="453"/>
        <v>32</v>
      </c>
      <c r="CL34" s="31">
        <f t="shared" si="49"/>
        <v>255</v>
      </c>
      <c r="CM34" s="31">
        <f t="shared" si="50"/>
        <v>92.72727273</v>
      </c>
      <c r="CN34" s="117">
        <v>12.0</v>
      </c>
      <c r="CO34" s="117">
        <v>19.0</v>
      </c>
      <c r="CP34" s="117">
        <v>2.0</v>
      </c>
      <c r="CQ34" s="117">
        <f t="shared" ref="CQ34:CS34" si="454">CI34+CN34</f>
        <v>105</v>
      </c>
      <c r="CR34" s="31">
        <f t="shared" si="454"/>
        <v>149</v>
      </c>
      <c r="CS34" s="31">
        <f t="shared" si="454"/>
        <v>34</v>
      </c>
      <c r="CT34" s="31">
        <f t="shared" si="52"/>
        <v>288</v>
      </c>
      <c r="CU34" s="31">
        <f t="shared" si="53"/>
        <v>93.2038835</v>
      </c>
      <c r="CV34" s="117">
        <v>6.0</v>
      </c>
      <c r="CW34" s="117">
        <v>8.0</v>
      </c>
      <c r="CX34" s="117">
        <v>4.0</v>
      </c>
      <c r="CY34" s="117">
        <f t="shared" ref="CY34:DA34" si="455">CQ34+CV34</f>
        <v>111</v>
      </c>
      <c r="CZ34" s="31">
        <f t="shared" si="455"/>
        <v>157</v>
      </c>
      <c r="DA34" s="31">
        <f t="shared" si="455"/>
        <v>38</v>
      </c>
      <c r="DB34" s="31">
        <f t="shared" si="55"/>
        <v>306</v>
      </c>
      <c r="DC34" s="31">
        <f t="shared" si="56"/>
        <v>93.57798165</v>
      </c>
      <c r="DD34" s="117">
        <v>8.0</v>
      </c>
      <c r="DE34" s="117">
        <v>9.0</v>
      </c>
      <c r="DF34" s="117">
        <v>1.0</v>
      </c>
      <c r="DG34" s="117">
        <f t="shared" ref="DG34:DI34" si="456">CY34+DD34</f>
        <v>119</v>
      </c>
      <c r="DH34" s="31">
        <f t="shared" si="456"/>
        <v>166</v>
      </c>
      <c r="DI34" s="31">
        <f t="shared" si="456"/>
        <v>39</v>
      </c>
      <c r="DJ34" s="31">
        <f t="shared" si="58"/>
        <v>324</v>
      </c>
      <c r="DK34" s="31">
        <f t="shared" si="59"/>
        <v>93.37175793</v>
      </c>
      <c r="DL34" s="117">
        <v>8.0</v>
      </c>
      <c r="DM34" s="117">
        <v>13.0</v>
      </c>
      <c r="DN34" s="117">
        <v>0.0</v>
      </c>
      <c r="DO34" s="117">
        <f t="shared" ref="DO34:DQ34" si="457">DG34+DL34</f>
        <v>127</v>
      </c>
      <c r="DP34" s="31">
        <f t="shared" si="457"/>
        <v>179</v>
      </c>
      <c r="DQ34" s="31">
        <f t="shared" si="457"/>
        <v>39</v>
      </c>
      <c r="DR34" s="31">
        <f t="shared" si="61"/>
        <v>345</v>
      </c>
      <c r="DS34" s="31">
        <f t="shared" si="62"/>
        <v>218</v>
      </c>
      <c r="DT34" s="42">
        <f t="shared" si="63"/>
        <v>91.36690647</v>
      </c>
      <c r="DU34" s="42">
        <f t="shared" si="64"/>
        <v>93.96551724</v>
      </c>
      <c r="DV34" s="31">
        <f t="shared" si="65"/>
        <v>92.99191375</v>
      </c>
    </row>
    <row r="35" ht="15.75" customHeight="1">
      <c r="A35" s="35">
        <v>30.0</v>
      </c>
      <c r="B35" s="36" t="s">
        <v>52</v>
      </c>
      <c r="C35" s="31">
        <v>4.0</v>
      </c>
      <c r="D35" s="31">
        <v>8.0</v>
      </c>
      <c r="E35" s="31">
        <v>3.0</v>
      </c>
      <c r="F35" s="31">
        <f t="shared" si="15"/>
        <v>15</v>
      </c>
      <c r="G35" s="31">
        <f t="shared" si="16"/>
        <v>12</v>
      </c>
      <c r="H35" s="31">
        <f t="shared" si="17"/>
        <v>92.30769231</v>
      </c>
      <c r="I35" s="31">
        <v>3.0</v>
      </c>
      <c r="J35" s="31">
        <f t="shared" si="18"/>
        <v>100</v>
      </c>
      <c r="K35" s="31">
        <f t="shared" si="19"/>
        <v>93.75</v>
      </c>
      <c r="L35" s="31">
        <v>10.0</v>
      </c>
      <c r="M35" s="31">
        <v>12.0</v>
      </c>
      <c r="N35" s="31">
        <v>2.0</v>
      </c>
      <c r="O35" s="31">
        <f t="shared" ref="O35:P35" si="458">C35+L35</f>
        <v>14</v>
      </c>
      <c r="P35" s="31">
        <f t="shared" si="458"/>
        <v>20</v>
      </c>
      <c r="Q35" s="31">
        <f t="shared" si="21"/>
        <v>5</v>
      </c>
      <c r="R35" s="31">
        <f t="shared" si="22"/>
        <v>39</v>
      </c>
      <c r="S35" s="31">
        <f t="shared" si="23"/>
        <v>97.5</v>
      </c>
      <c r="T35" s="31">
        <v>11.0</v>
      </c>
      <c r="U35" s="31">
        <v>14.0</v>
      </c>
      <c r="V35" s="31">
        <v>2.0</v>
      </c>
      <c r="W35" s="31">
        <f t="shared" ref="W35:Y35" si="459">O35+T35</f>
        <v>25</v>
      </c>
      <c r="X35" s="31">
        <f t="shared" si="459"/>
        <v>34</v>
      </c>
      <c r="Y35" s="31">
        <f t="shared" si="459"/>
        <v>7</v>
      </c>
      <c r="Z35" s="31">
        <f t="shared" si="25"/>
        <v>66</v>
      </c>
      <c r="AA35" s="31">
        <f t="shared" si="26"/>
        <v>95.65217391</v>
      </c>
      <c r="AB35" s="31">
        <v>11.0</v>
      </c>
      <c r="AC35" s="31">
        <v>12.0</v>
      </c>
      <c r="AD35" s="31">
        <v>3.0</v>
      </c>
      <c r="AE35" s="31">
        <f t="shared" ref="AE35:AG35" si="460">W35+AB35</f>
        <v>36</v>
      </c>
      <c r="AF35" s="31">
        <f t="shared" si="460"/>
        <v>46</v>
      </c>
      <c r="AG35" s="31">
        <f t="shared" si="460"/>
        <v>10</v>
      </c>
      <c r="AH35" s="31">
        <f t="shared" si="28"/>
        <v>92</v>
      </c>
      <c r="AI35" s="31">
        <f t="shared" si="29"/>
        <v>93.87755102</v>
      </c>
      <c r="AJ35" s="31">
        <v>10.0</v>
      </c>
      <c r="AK35" s="31">
        <v>9.0</v>
      </c>
      <c r="AL35" s="31">
        <v>2.0</v>
      </c>
      <c r="AM35" s="31">
        <f t="shared" ref="AM35:AO35" si="461">AE35+AJ35</f>
        <v>46</v>
      </c>
      <c r="AN35" s="31">
        <f t="shared" si="461"/>
        <v>55</v>
      </c>
      <c r="AO35" s="31">
        <f t="shared" si="461"/>
        <v>12</v>
      </c>
      <c r="AP35" s="31">
        <f t="shared" si="31"/>
        <v>113</v>
      </c>
      <c r="AQ35" s="31">
        <f t="shared" si="32"/>
        <v>91.8699187</v>
      </c>
      <c r="AR35" s="31">
        <v>4.0</v>
      </c>
      <c r="AS35" s="31">
        <v>4.0</v>
      </c>
      <c r="AT35" s="31">
        <v>0.0</v>
      </c>
      <c r="AU35" s="31">
        <f t="shared" ref="AU35:AW35" si="462">AM35+AR35</f>
        <v>50</v>
      </c>
      <c r="AV35" s="31">
        <f t="shared" si="462"/>
        <v>59</v>
      </c>
      <c r="AW35" s="31">
        <f t="shared" si="462"/>
        <v>12</v>
      </c>
      <c r="AX35" s="31">
        <f t="shared" si="34"/>
        <v>121</v>
      </c>
      <c r="AY35" s="31">
        <f t="shared" si="35"/>
        <v>90.29850746</v>
      </c>
      <c r="AZ35" s="31">
        <v>8.0</v>
      </c>
      <c r="BA35" s="31">
        <v>12.0</v>
      </c>
      <c r="BB35" s="31">
        <v>5.0</v>
      </c>
      <c r="BC35" s="31">
        <f t="shared" ref="BC35:BE35" si="463">AU35+AZ35</f>
        <v>58</v>
      </c>
      <c r="BD35" s="31">
        <f t="shared" si="463"/>
        <v>71</v>
      </c>
      <c r="BE35" s="31">
        <f t="shared" si="463"/>
        <v>17</v>
      </c>
      <c r="BF35" s="31">
        <f t="shared" si="37"/>
        <v>146</v>
      </c>
      <c r="BG35" s="31">
        <f t="shared" si="38"/>
        <v>90.68322981</v>
      </c>
      <c r="BH35" s="117">
        <v>12.0</v>
      </c>
      <c r="BI35" s="117">
        <v>19.0</v>
      </c>
      <c r="BJ35" s="117">
        <v>4.0</v>
      </c>
      <c r="BK35" s="31">
        <f t="shared" ref="BK35:BM35" si="464">BC35+BH35</f>
        <v>70</v>
      </c>
      <c r="BL35" s="31">
        <f t="shared" si="464"/>
        <v>90</v>
      </c>
      <c r="BM35" s="31">
        <f t="shared" si="464"/>
        <v>21</v>
      </c>
      <c r="BN35" s="31">
        <f t="shared" si="40"/>
        <v>181</v>
      </c>
      <c r="BO35" s="31">
        <f t="shared" si="41"/>
        <v>91.41414141</v>
      </c>
      <c r="BP35" s="117">
        <v>8.0</v>
      </c>
      <c r="BQ35" s="118">
        <v>12.0</v>
      </c>
      <c r="BR35" s="117">
        <v>3.0</v>
      </c>
      <c r="BS35" s="31">
        <f t="shared" ref="BS35:BU35" si="465">BK35+BP35</f>
        <v>78</v>
      </c>
      <c r="BT35" s="31">
        <f t="shared" si="465"/>
        <v>102</v>
      </c>
      <c r="BU35" s="31">
        <f t="shared" si="465"/>
        <v>24</v>
      </c>
      <c r="BV35" s="31">
        <f t="shared" si="43"/>
        <v>204</v>
      </c>
      <c r="BW35" s="31">
        <f t="shared" si="44"/>
        <v>90.26548673</v>
      </c>
      <c r="BX35" s="117">
        <v>5.0</v>
      </c>
      <c r="BY35" s="117">
        <v>12.0</v>
      </c>
      <c r="BZ35" s="117">
        <v>5.0</v>
      </c>
      <c r="CA35" s="117">
        <f t="shared" ref="CA35:CC35" si="466">BS35+BX35</f>
        <v>83</v>
      </c>
      <c r="CB35" s="31">
        <f t="shared" si="466"/>
        <v>114</v>
      </c>
      <c r="CC35" s="31">
        <f t="shared" si="466"/>
        <v>29</v>
      </c>
      <c r="CD35" s="31">
        <f t="shared" si="46"/>
        <v>226</v>
      </c>
      <c r="CE35" s="31">
        <f t="shared" si="47"/>
        <v>90.76305221</v>
      </c>
      <c r="CF35" s="117">
        <v>11.0</v>
      </c>
      <c r="CG35" s="117">
        <v>12.0</v>
      </c>
      <c r="CH35" s="117">
        <v>2.0</v>
      </c>
      <c r="CI35" s="117">
        <f t="shared" ref="CI35:CK35" si="467">CA35+CF35</f>
        <v>94</v>
      </c>
      <c r="CJ35" s="31">
        <f t="shared" si="467"/>
        <v>126</v>
      </c>
      <c r="CK35" s="31">
        <f t="shared" si="467"/>
        <v>31</v>
      </c>
      <c r="CL35" s="31">
        <f t="shared" si="49"/>
        <v>251</v>
      </c>
      <c r="CM35" s="31">
        <f t="shared" si="50"/>
        <v>91.27272727</v>
      </c>
      <c r="CN35" s="117">
        <v>12.0</v>
      </c>
      <c r="CO35" s="117">
        <v>20.0</v>
      </c>
      <c r="CP35" s="117">
        <v>2.0</v>
      </c>
      <c r="CQ35" s="117">
        <f t="shared" ref="CQ35:CS35" si="468">CI35+CN35</f>
        <v>106</v>
      </c>
      <c r="CR35" s="31">
        <f t="shared" si="468"/>
        <v>146</v>
      </c>
      <c r="CS35" s="31">
        <f t="shared" si="468"/>
        <v>33</v>
      </c>
      <c r="CT35" s="31">
        <f t="shared" si="52"/>
        <v>285</v>
      </c>
      <c r="CU35" s="31">
        <f t="shared" si="53"/>
        <v>92.23300971</v>
      </c>
      <c r="CV35" s="117">
        <v>6.0</v>
      </c>
      <c r="CW35" s="117">
        <v>8.0</v>
      </c>
      <c r="CX35" s="117">
        <v>4.0</v>
      </c>
      <c r="CY35" s="117">
        <f t="shared" ref="CY35:DA35" si="469">CQ35+CV35</f>
        <v>112</v>
      </c>
      <c r="CZ35" s="31">
        <f t="shared" si="469"/>
        <v>154</v>
      </c>
      <c r="DA35" s="31">
        <f t="shared" si="469"/>
        <v>37</v>
      </c>
      <c r="DB35" s="31">
        <f t="shared" si="55"/>
        <v>303</v>
      </c>
      <c r="DC35" s="31">
        <f t="shared" si="56"/>
        <v>92.66055046</v>
      </c>
      <c r="DD35" s="117">
        <v>6.0</v>
      </c>
      <c r="DE35" s="117">
        <v>11.0</v>
      </c>
      <c r="DF35" s="117">
        <v>1.0</v>
      </c>
      <c r="DG35" s="117">
        <f t="shared" ref="DG35:DI35" si="470">CY35+DD35</f>
        <v>118</v>
      </c>
      <c r="DH35" s="31">
        <f t="shared" si="470"/>
        <v>165</v>
      </c>
      <c r="DI35" s="31">
        <f t="shared" si="470"/>
        <v>38</v>
      </c>
      <c r="DJ35" s="31">
        <f t="shared" si="58"/>
        <v>321</v>
      </c>
      <c r="DK35" s="31">
        <f t="shared" si="59"/>
        <v>92.50720461</v>
      </c>
      <c r="DL35" s="117">
        <v>4.0</v>
      </c>
      <c r="DM35" s="117">
        <v>6.0</v>
      </c>
      <c r="DN35" s="117">
        <v>0.0</v>
      </c>
      <c r="DO35" s="117">
        <f t="shared" ref="DO35:DQ35" si="471">DG35+DL35</f>
        <v>122</v>
      </c>
      <c r="DP35" s="31">
        <f t="shared" si="471"/>
        <v>171</v>
      </c>
      <c r="DQ35" s="31">
        <f t="shared" si="471"/>
        <v>38</v>
      </c>
      <c r="DR35" s="31">
        <f t="shared" si="61"/>
        <v>331</v>
      </c>
      <c r="DS35" s="31">
        <f t="shared" si="62"/>
        <v>209</v>
      </c>
      <c r="DT35" s="42">
        <f t="shared" si="63"/>
        <v>87.76978417</v>
      </c>
      <c r="DU35" s="42">
        <f t="shared" si="64"/>
        <v>90.0862069</v>
      </c>
      <c r="DV35" s="31">
        <f t="shared" si="65"/>
        <v>89.21832884</v>
      </c>
    </row>
    <row r="36" ht="15.75" customHeight="1">
      <c r="A36" s="35">
        <v>31.0</v>
      </c>
      <c r="B36" s="36" t="s">
        <v>53</v>
      </c>
      <c r="C36" s="31">
        <v>5.0</v>
      </c>
      <c r="D36" s="31">
        <v>8.0</v>
      </c>
      <c r="E36" s="31">
        <v>3.0</v>
      </c>
      <c r="F36" s="31">
        <f t="shared" si="15"/>
        <v>16</v>
      </c>
      <c r="G36" s="31">
        <f t="shared" si="16"/>
        <v>13</v>
      </c>
      <c r="H36" s="31">
        <f t="shared" si="17"/>
        <v>100</v>
      </c>
      <c r="I36" s="31">
        <v>3.0</v>
      </c>
      <c r="J36" s="31">
        <f t="shared" si="18"/>
        <v>100</v>
      </c>
      <c r="K36" s="31">
        <f t="shared" si="19"/>
        <v>100</v>
      </c>
      <c r="L36" s="31">
        <v>10.0</v>
      </c>
      <c r="M36" s="31">
        <v>12.0</v>
      </c>
      <c r="N36" s="31">
        <v>2.0</v>
      </c>
      <c r="O36" s="31">
        <f t="shared" ref="O36:P36" si="472">C36+L36</f>
        <v>15</v>
      </c>
      <c r="P36" s="31">
        <f t="shared" si="472"/>
        <v>20</v>
      </c>
      <c r="Q36" s="31">
        <f t="shared" si="21"/>
        <v>5</v>
      </c>
      <c r="R36" s="31">
        <f t="shared" si="22"/>
        <v>40</v>
      </c>
      <c r="S36" s="31">
        <f t="shared" si="23"/>
        <v>100</v>
      </c>
      <c r="T36" s="31">
        <v>12.0</v>
      </c>
      <c r="U36" s="31">
        <v>15.0</v>
      </c>
      <c r="V36" s="31">
        <v>2.0</v>
      </c>
      <c r="W36" s="31">
        <f t="shared" ref="W36:Y36" si="473">O36+T36</f>
        <v>27</v>
      </c>
      <c r="X36" s="31">
        <f t="shared" si="473"/>
        <v>35</v>
      </c>
      <c r="Y36" s="31">
        <f t="shared" si="473"/>
        <v>7</v>
      </c>
      <c r="Z36" s="31">
        <f t="shared" si="25"/>
        <v>69</v>
      </c>
      <c r="AA36" s="31">
        <f t="shared" si="26"/>
        <v>100</v>
      </c>
      <c r="AB36" s="31">
        <v>11.0</v>
      </c>
      <c r="AC36" s="31">
        <v>15.0</v>
      </c>
      <c r="AD36" s="31">
        <v>3.0</v>
      </c>
      <c r="AE36" s="31">
        <f t="shared" ref="AE36:AG36" si="474">W36+AB36</f>
        <v>38</v>
      </c>
      <c r="AF36" s="31">
        <f t="shared" si="474"/>
        <v>50</v>
      </c>
      <c r="AG36" s="31">
        <f t="shared" si="474"/>
        <v>10</v>
      </c>
      <c r="AH36" s="31">
        <f t="shared" si="28"/>
        <v>98</v>
      </c>
      <c r="AI36" s="31">
        <f t="shared" si="29"/>
        <v>100</v>
      </c>
      <c r="AJ36" s="31">
        <v>11.0</v>
      </c>
      <c r="AK36" s="31">
        <v>12.0</v>
      </c>
      <c r="AL36" s="31">
        <v>2.0</v>
      </c>
      <c r="AM36" s="31">
        <f t="shared" ref="AM36:AO36" si="475">AE36+AJ36</f>
        <v>49</v>
      </c>
      <c r="AN36" s="31">
        <f t="shared" si="475"/>
        <v>62</v>
      </c>
      <c r="AO36" s="31">
        <f t="shared" si="475"/>
        <v>12</v>
      </c>
      <c r="AP36" s="31">
        <f t="shared" si="31"/>
        <v>123</v>
      </c>
      <c r="AQ36" s="31">
        <f t="shared" si="32"/>
        <v>100</v>
      </c>
      <c r="AR36" s="31">
        <v>5.0</v>
      </c>
      <c r="AS36" s="31">
        <v>4.0</v>
      </c>
      <c r="AT36" s="31">
        <v>0.0</v>
      </c>
      <c r="AU36" s="31">
        <f t="shared" ref="AU36:AW36" si="476">AM36+AR36</f>
        <v>54</v>
      </c>
      <c r="AV36" s="31">
        <f t="shared" si="476"/>
        <v>66</v>
      </c>
      <c r="AW36" s="31">
        <f t="shared" si="476"/>
        <v>12</v>
      </c>
      <c r="AX36" s="31">
        <f t="shared" si="34"/>
        <v>132</v>
      </c>
      <c r="AY36" s="31">
        <f t="shared" si="35"/>
        <v>98.50746269</v>
      </c>
      <c r="AZ36" s="31">
        <v>8.0</v>
      </c>
      <c r="BA36" s="31">
        <v>14.0</v>
      </c>
      <c r="BB36" s="31">
        <v>5.0</v>
      </c>
      <c r="BC36" s="31">
        <f t="shared" ref="BC36:BE36" si="477">AU36+AZ36</f>
        <v>62</v>
      </c>
      <c r="BD36" s="31">
        <f t="shared" si="477"/>
        <v>80</v>
      </c>
      <c r="BE36" s="31">
        <f t="shared" si="477"/>
        <v>17</v>
      </c>
      <c r="BF36" s="31">
        <f t="shared" si="37"/>
        <v>159</v>
      </c>
      <c r="BG36" s="31">
        <f t="shared" si="38"/>
        <v>98.75776398</v>
      </c>
      <c r="BH36" s="117">
        <v>11.0</v>
      </c>
      <c r="BI36" s="117">
        <v>19.0</v>
      </c>
      <c r="BJ36" s="117">
        <v>3.0</v>
      </c>
      <c r="BK36" s="31">
        <f t="shared" ref="BK36:BM36" si="478">BC36+BH36</f>
        <v>73</v>
      </c>
      <c r="BL36" s="31">
        <f t="shared" si="478"/>
        <v>99</v>
      </c>
      <c r="BM36" s="31">
        <f t="shared" si="478"/>
        <v>20</v>
      </c>
      <c r="BN36" s="31">
        <f t="shared" si="40"/>
        <v>192</v>
      </c>
      <c r="BO36" s="31">
        <f t="shared" si="41"/>
        <v>96.96969697</v>
      </c>
      <c r="BP36" s="117">
        <v>10.0</v>
      </c>
      <c r="BQ36" s="118">
        <v>13.0</v>
      </c>
      <c r="BR36" s="117">
        <v>3.0</v>
      </c>
      <c r="BS36" s="31">
        <f t="shared" ref="BS36:BU36" si="479">BK36+BP36</f>
        <v>83</v>
      </c>
      <c r="BT36" s="31">
        <f t="shared" si="479"/>
        <v>112</v>
      </c>
      <c r="BU36" s="31">
        <f t="shared" si="479"/>
        <v>23</v>
      </c>
      <c r="BV36" s="31">
        <f t="shared" si="43"/>
        <v>218</v>
      </c>
      <c r="BW36" s="31">
        <f t="shared" si="44"/>
        <v>96.46017699</v>
      </c>
      <c r="BX36" s="117">
        <v>5.0</v>
      </c>
      <c r="BY36" s="117">
        <v>13.0</v>
      </c>
      <c r="BZ36" s="117">
        <v>5.0</v>
      </c>
      <c r="CA36" s="117">
        <f t="shared" ref="CA36:CC36" si="480">BS36+BX36</f>
        <v>88</v>
      </c>
      <c r="CB36" s="31">
        <f t="shared" si="480"/>
        <v>125</v>
      </c>
      <c r="CC36" s="31">
        <f t="shared" si="480"/>
        <v>28</v>
      </c>
      <c r="CD36" s="31">
        <f t="shared" si="46"/>
        <v>241</v>
      </c>
      <c r="CE36" s="31">
        <f t="shared" si="47"/>
        <v>96.78714859</v>
      </c>
      <c r="CF36" s="117">
        <v>12.0</v>
      </c>
      <c r="CG36" s="117">
        <v>10.0</v>
      </c>
      <c r="CH36" s="117">
        <v>2.0</v>
      </c>
      <c r="CI36" s="117">
        <f t="shared" ref="CI36:CK36" si="481">CA36+CF36</f>
        <v>100</v>
      </c>
      <c r="CJ36" s="31">
        <f t="shared" si="481"/>
        <v>135</v>
      </c>
      <c r="CK36" s="31">
        <f t="shared" si="481"/>
        <v>30</v>
      </c>
      <c r="CL36" s="31">
        <f t="shared" si="49"/>
        <v>265</v>
      </c>
      <c r="CM36" s="31">
        <f t="shared" si="50"/>
        <v>96.36363636</v>
      </c>
      <c r="CN36" s="117">
        <v>12.0</v>
      </c>
      <c r="CO36" s="117">
        <v>20.0</v>
      </c>
      <c r="CP36" s="117">
        <v>2.0</v>
      </c>
      <c r="CQ36" s="117">
        <f t="shared" ref="CQ36:CS36" si="482">CI36+CN36</f>
        <v>112</v>
      </c>
      <c r="CR36" s="31">
        <f t="shared" si="482"/>
        <v>155</v>
      </c>
      <c r="CS36" s="31">
        <f t="shared" si="482"/>
        <v>32</v>
      </c>
      <c r="CT36" s="31">
        <f t="shared" si="52"/>
        <v>299</v>
      </c>
      <c r="CU36" s="31">
        <f t="shared" si="53"/>
        <v>96.76375405</v>
      </c>
      <c r="CV36" s="117">
        <v>6.0</v>
      </c>
      <c r="CW36" s="117">
        <v>8.0</v>
      </c>
      <c r="CX36" s="117">
        <v>4.0</v>
      </c>
      <c r="CY36" s="117">
        <f t="shared" ref="CY36:DA36" si="483">CQ36+CV36</f>
        <v>118</v>
      </c>
      <c r="CZ36" s="31">
        <f t="shared" si="483"/>
        <v>163</v>
      </c>
      <c r="DA36" s="31">
        <f t="shared" si="483"/>
        <v>36</v>
      </c>
      <c r="DB36" s="31">
        <f t="shared" si="55"/>
        <v>317</v>
      </c>
      <c r="DC36" s="31">
        <f t="shared" si="56"/>
        <v>96.94189602</v>
      </c>
      <c r="DD36" s="117">
        <v>8.0</v>
      </c>
      <c r="DE36" s="117">
        <v>11.0</v>
      </c>
      <c r="DF36" s="117">
        <v>1.0</v>
      </c>
      <c r="DG36" s="117">
        <f t="shared" ref="DG36:DI36" si="484">CY36+DD36</f>
        <v>126</v>
      </c>
      <c r="DH36" s="31">
        <f t="shared" si="484"/>
        <v>174</v>
      </c>
      <c r="DI36" s="31">
        <f t="shared" si="484"/>
        <v>37</v>
      </c>
      <c r="DJ36" s="31">
        <f t="shared" si="58"/>
        <v>337</v>
      </c>
      <c r="DK36" s="31">
        <f t="shared" si="59"/>
        <v>97.11815562</v>
      </c>
      <c r="DL36" s="117">
        <v>11.0</v>
      </c>
      <c r="DM36" s="117">
        <v>13.0</v>
      </c>
      <c r="DN36" s="117">
        <v>0.0</v>
      </c>
      <c r="DO36" s="117">
        <f t="shared" ref="DO36:DQ36" si="485">DG36+DL36</f>
        <v>137</v>
      </c>
      <c r="DP36" s="31">
        <f t="shared" si="485"/>
        <v>187</v>
      </c>
      <c r="DQ36" s="31">
        <f t="shared" si="485"/>
        <v>37</v>
      </c>
      <c r="DR36" s="31">
        <f t="shared" si="61"/>
        <v>361</v>
      </c>
      <c r="DS36" s="31">
        <f t="shared" si="62"/>
        <v>224</v>
      </c>
      <c r="DT36" s="42">
        <f t="shared" si="63"/>
        <v>98.56115108</v>
      </c>
      <c r="DU36" s="42">
        <f t="shared" si="64"/>
        <v>96.55172414</v>
      </c>
      <c r="DV36" s="31">
        <f t="shared" si="65"/>
        <v>97.30458221</v>
      </c>
    </row>
    <row r="37" ht="15.75" customHeight="1">
      <c r="A37" s="35">
        <v>32.0</v>
      </c>
      <c r="B37" s="36" t="s">
        <v>54</v>
      </c>
      <c r="C37" s="31">
        <v>4.0</v>
      </c>
      <c r="D37" s="31">
        <v>5.0</v>
      </c>
      <c r="E37" s="31">
        <v>2.0</v>
      </c>
      <c r="F37" s="31">
        <f t="shared" si="15"/>
        <v>11</v>
      </c>
      <c r="G37" s="31">
        <f t="shared" si="16"/>
        <v>9</v>
      </c>
      <c r="H37" s="31">
        <f t="shared" si="17"/>
        <v>69.23076923</v>
      </c>
      <c r="I37" s="31">
        <v>2.0</v>
      </c>
      <c r="J37" s="31">
        <f t="shared" si="18"/>
        <v>66.66666667</v>
      </c>
      <c r="K37" s="131">
        <f t="shared" si="19"/>
        <v>68.75</v>
      </c>
      <c r="L37" s="31">
        <v>9.0</v>
      </c>
      <c r="M37" s="31">
        <v>12.0</v>
      </c>
      <c r="N37" s="31">
        <v>2.0</v>
      </c>
      <c r="O37" s="31">
        <f t="shared" ref="O37:P37" si="486">C37+L37</f>
        <v>13</v>
      </c>
      <c r="P37" s="31">
        <f t="shared" si="486"/>
        <v>17</v>
      </c>
      <c r="Q37" s="31">
        <f t="shared" si="21"/>
        <v>4</v>
      </c>
      <c r="R37" s="31">
        <f t="shared" si="22"/>
        <v>34</v>
      </c>
      <c r="S37" s="31">
        <f t="shared" si="23"/>
        <v>85</v>
      </c>
      <c r="T37" s="31">
        <v>11.0</v>
      </c>
      <c r="U37" s="31">
        <v>14.0</v>
      </c>
      <c r="V37" s="31">
        <v>2.0</v>
      </c>
      <c r="W37" s="31">
        <f t="shared" ref="W37:Y37" si="487">O37+T37</f>
        <v>24</v>
      </c>
      <c r="X37" s="31">
        <f t="shared" si="487"/>
        <v>31</v>
      </c>
      <c r="Y37" s="31">
        <f t="shared" si="487"/>
        <v>6</v>
      </c>
      <c r="Z37" s="31">
        <f t="shared" si="25"/>
        <v>61</v>
      </c>
      <c r="AA37" s="31">
        <f t="shared" si="26"/>
        <v>88.4057971</v>
      </c>
      <c r="AB37" s="31">
        <v>8.0</v>
      </c>
      <c r="AC37" s="31">
        <v>12.0</v>
      </c>
      <c r="AD37" s="31">
        <v>1.0</v>
      </c>
      <c r="AE37" s="31">
        <f t="shared" ref="AE37:AG37" si="488">W37+AB37</f>
        <v>32</v>
      </c>
      <c r="AF37" s="31">
        <f t="shared" si="488"/>
        <v>43</v>
      </c>
      <c r="AG37" s="31">
        <f t="shared" si="488"/>
        <v>7</v>
      </c>
      <c r="AH37" s="31">
        <f t="shared" si="28"/>
        <v>82</v>
      </c>
      <c r="AI37" s="31">
        <f t="shared" si="29"/>
        <v>83.67346939</v>
      </c>
      <c r="AJ37" s="31">
        <v>10.0</v>
      </c>
      <c r="AK37" s="31">
        <v>12.0</v>
      </c>
      <c r="AL37" s="31">
        <v>2.0</v>
      </c>
      <c r="AM37" s="31">
        <f t="shared" ref="AM37:AO37" si="489">AE37+AJ37</f>
        <v>42</v>
      </c>
      <c r="AN37" s="31">
        <f t="shared" si="489"/>
        <v>55</v>
      </c>
      <c r="AO37" s="31">
        <f t="shared" si="489"/>
        <v>9</v>
      </c>
      <c r="AP37" s="31">
        <f t="shared" si="31"/>
        <v>106</v>
      </c>
      <c r="AQ37" s="31">
        <f t="shared" si="32"/>
        <v>86.17886179</v>
      </c>
      <c r="AR37" s="31">
        <v>4.0</v>
      </c>
      <c r="AS37" s="31">
        <v>3.0</v>
      </c>
      <c r="AT37" s="31">
        <v>0.0</v>
      </c>
      <c r="AU37" s="31">
        <f t="shared" ref="AU37:AW37" si="490">AM37+AR37</f>
        <v>46</v>
      </c>
      <c r="AV37" s="31">
        <f t="shared" si="490"/>
        <v>58</v>
      </c>
      <c r="AW37" s="31">
        <f t="shared" si="490"/>
        <v>9</v>
      </c>
      <c r="AX37" s="31">
        <f t="shared" si="34"/>
        <v>113</v>
      </c>
      <c r="AY37" s="31">
        <f t="shared" si="35"/>
        <v>84.32835821</v>
      </c>
      <c r="AZ37" s="31">
        <v>7.0</v>
      </c>
      <c r="BA37" s="31">
        <v>13.0</v>
      </c>
      <c r="BB37" s="31">
        <v>3.0</v>
      </c>
      <c r="BC37" s="31">
        <f t="shared" ref="BC37:BE37" si="491">AU37+AZ37</f>
        <v>53</v>
      </c>
      <c r="BD37" s="31">
        <f t="shared" si="491"/>
        <v>71</v>
      </c>
      <c r="BE37" s="31">
        <f t="shared" si="491"/>
        <v>12</v>
      </c>
      <c r="BF37" s="31">
        <f t="shared" si="37"/>
        <v>136</v>
      </c>
      <c r="BG37" s="31">
        <f t="shared" si="38"/>
        <v>84.47204969</v>
      </c>
      <c r="BH37" s="117">
        <v>9.0</v>
      </c>
      <c r="BI37" s="117">
        <v>17.0</v>
      </c>
      <c r="BJ37" s="117">
        <v>4.0</v>
      </c>
      <c r="BK37" s="31">
        <f t="shared" ref="BK37:BM37" si="492">BC37+BH37</f>
        <v>62</v>
      </c>
      <c r="BL37" s="31">
        <f t="shared" si="492"/>
        <v>88</v>
      </c>
      <c r="BM37" s="31">
        <f t="shared" si="492"/>
        <v>16</v>
      </c>
      <c r="BN37" s="31">
        <f t="shared" si="40"/>
        <v>166</v>
      </c>
      <c r="BO37" s="31">
        <f t="shared" si="41"/>
        <v>83.83838384</v>
      </c>
      <c r="BP37" s="117">
        <v>8.0</v>
      </c>
      <c r="BQ37" s="118">
        <v>11.0</v>
      </c>
      <c r="BR37" s="117">
        <v>4.0</v>
      </c>
      <c r="BS37" s="31">
        <f t="shared" ref="BS37:BU37" si="493">BK37+BP37</f>
        <v>70</v>
      </c>
      <c r="BT37" s="31">
        <f t="shared" si="493"/>
        <v>99</v>
      </c>
      <c r="BU37" s="31">
        <f t="shared" si="493"/>
        <v>20</v>
      </c>
      <c r="BV37" s="31">
        <f t="shared" si="43"/>
        <v>189</v>
      </c>
      <c r="BW37" s="31">
        <f t="shared" si="44"/>
        <v>83.62831858</v>
      </c>
      <c r="BX37" s="117">
        <v>3.0</v>
      </c>
      <c r="BY37" s="117">
        <v>11.0</v>
      </c>
      <c r="BZ37" s="117">
        <v>5.0</v>
      </c>
      <c r="CA37" s="117">
        <f t="shared" ref="CA37:CC37" si="494">BS37+BX37</f>
        <v>73</v>
      </c>
      <c r="CB37" s="31">
        <f t="shared" si="494"/>
        <v>110</v>
      </c>
      <c r="CC37" s="31">
        <f t="shared" si="494"/>
        <v>25</v>
      </c>
      <c r="CD37" s="31">
        <f t="shared" si="46"/>
        <v>208</v>
      </c>
      <c r="CE37" s="31">
        <f t="shared" si="47"/>
        <v>83.53413655</v>
      </c>
      <c r="CF37" s="117">
        <v>12.0</v>
      </c>
      <c r="CG37" s="117">
        <v>12.0</v>
      </c>
      <c r="CH37" s="117">
        <v>2.0</v>
      </c>
      <c r="CI37" s="117">
        <f t="shared" ref="CI37:CK37" si="495">CA37+CF37</f>
        <v>85</v>
      </c>
      <c r="CJ37" s="31">
        <f t="shared" si="495"/>
        <v>122</v>
      </c>
      <c r="CK37" s="31">
        <f t="shared" si="495"/>
        <v>27</v>
      </c>
      <c r="CL37" s="31">
        <f t="shared" si="49"/>
        <v>234</v>
      </c>
      <c r="CM37" s="31">
        <f t="shared" si="50"/>
        <v>85.09090909</v>
      </c>
      <c r="CN37" s="117">
        <v>10.0</v>
      </c>
      <c r="CO37" s="117">
        <v>19.0</v>
      </c>
      <c r="CP37" s="117">
        <v>2.0</v>
      </c>
      <c r="CQ37" s="117">
        <f t="shared" ref="CQ37:CS37" si="496">CI37+CN37</f>
        <v>95</v>
      </c>
      <c r="CR37" s="31">
        <f t="shared" si="496"/>
        <v>141</v>
      </c>
      <c r="CS37" s="31">
        <f t="shared" si="496"/>
        <v>29</v>
      </c>
      <c r="CT37" s="31">
        <f t="shared" si="52"/>
        <v>265</v>
      </c>
      <c r="CU37" s="31">
        <f t="shared" si="53"/>
        <v>85.7605178</v>
      </c>
      <c r="CV37" s="117">
        <v>6.0</v>
      </c>
      <c r="CW37" s="117">
        <v>6.0</v>
      </c>
      <c r="CX37" s="117">
        <v>4.0</v>
      </c>
      <c r="CY37" s="117">
        <f t="shared" ref="CY37:DA37" si="497">CQ37+CV37</f>
        <v>101</v>
      </c>
      <c r="CZ37" s="31">
        <f t="shared" si="497"/>
        <v>147</v>
      </c>
      <c r="DA37" s="31">
        <f t="shared" si="497"/>
        <v>33</v>
      </c>
      <c r="DB37" s="31">
        <f t="shared" si="55"/>
        <v>281</v>
      </c>
      <c r="DC37" s="31">
        <f t="shared" si="56"/>
        <v>85.93272171</v>
      </c>
      <c r="DD37" s="117">
        <v>7.0</v>
      </c>
      <c r="DE37" s="117">
        <v>10.0</v>
      </c>
      <c r="DF37" s="117">
        <v>1.0</v>
      </c>
      <c r="DG37" s="117">
        <f t="shared" ref="DG37:DI37" si="498">CY37+DD37</f>
        <v>108</v>
      </c>
      <c r="DH37" s="31">
        <f t="shared" si="498"/>
        <v>157</v>
      </c>
      <c r="DI37" s="31">
        <f t="shared" si="498"/>
        <v>34</v>
      </c>
      <c r="DJ37" s="31">
        <f t="shared" si="58"/>
        <v>299</v>
      </c>
      <c r="DK37" s="31">
        <f t="shared" si="59"/>
        <v>86.16714697</v>
      </c>
      <c r="DL37" s="117">
        <v>10.0</v>
      </c>
      <c r="DM37" s="117">
        <v>11.0</v>
      </c>
      <c r="DN37" s="117">
        <v>0.0</v>
      </c>
      <c r="DO37" s="117">
        <f t="shared" ref="DO37:DQ37" si="499">DG37+DL37</f>
        <v>118</v>
      </c>
      <c r="DP37" s="31">
        <f t="shared" si="499"/>
        <v>168</v>
      </c>
      <c r="DQ37" s="31">
        <f t="shared" si="499"/>
        <v>34</v>
      </c>
      <c r="DR37" s="31">
        <f t="shared" si="61"/>
        <v>320</v>
      </c>
      <c r="DS37" s="31">
        <f t="shared" si="62"/>
        <v>202</v>
      </c>
      <c r="DT37" s="42">
        <f t="shared" si="63"/>
        <v>84.89208633</v>
      </c>
      <c r="DU37" s="42">
        <f t="shared" si="64"/>
        <v>87.06896552</v>
      </c>
      <c r="DV37" s="31">
        <f t="shared" si="65"/>
        <v>86.25336927</v>
      </c>
    </row>
    <row r="38" ht="15.75" customHeight="1">
      <c r="A38" s="35">
        <v>33.0</v>
      </c>
      <c r="B38" s="36" t="s">
        <v>55</v>
      </c>
      <c r="C38" s="31">
        <v>4.0</v>
      </c>
      <c r="D38" s="31">
        <v>8.0</v>
      </c>
      <c r="E38" s="31">
        <v>3.0</v>
      </c>
      <c r="F38" s="31">
        <f t="shared" si="15"/>
        <v>15</v>
      </c>
      <c r="G38" s="31">
        <f t="shared" si="16"/>
        <v>12</v>
      </c>
      <c r="H38" s="31">
        <f t="shared" si="17"/>
        <v>92.30769231</v>
      </c>
      <c r="I38" s="31">
        <v>3.0</v>
      </c>
      <c r="J38" s="31">
        <f t="shared" si="18"/>
        <v>100</v>
      </c>
      <c r="K38" s="31">
        <f t="shared" si="19"/>
        <v>93.75</v>
      </c>
      <c r="L38" s="31">
        <v>10.0</v>
      </c>
      <c r="M38" s="31">
        <v>11.0</v>
      </c>
      <c r="N38" s="31">
        <v>2.0</v>
      </c>
      <c r="O38" s="31">
        <f t="shared" ref="O38:P38" si="500">C38+L38</f>
        <v>14</v>
      </c>
      <c r="P38" s="31">
        <f t="shared" si="500"/>
        <v>19</v>
      </c>
      <c r="Q38" s="31">
        <f t="shared" si="21"/>
        <v>5</v>
      </c>
      <c r="R38" s="31">
        <f t="shared" si="22"/>
        <v>38</v>
      </c>
      <c r="S38" s="31">
        <f t="shared" si="23"/>
        <v>95</v>
      </c>
      <c r="T38" s="31">
        <v>12.0</v>
      </c>
      <c r="U38" s="31">
        <v>15.0</v>
      </c>
      <c r="V38" s="31">
        <v>2.0</v>
      </c>
      <c r="W38" s="31">
        <f t="shared" ref="W38:Y38" si="501">O38+T38</f>
        <v>26</v>
      </c>
      <c r="X38" s="31">
        <f t="shared" si="501"/>
        <v>34</v>
      </c>
      <c r="Y38" s="31">
        <f t="shared" si="501"/>
        <v>7</v>
      </c>
      <c r="Z38" s="31">
        <f t="shared" si="25"/>
        <v>67</v>
      </c>
      <c r="AA38" s="31">
        <f t="shared" si="26"/>
        <v>97.10144928</v>
      </c>
      <c r="AB38" s="31">
        <v>11.0</v>
      </c>
      <c r="AC38" s="31">
        <v>15.0</v>
      </c>
      <c r="AD38" s="31">
        <v>3.0</v>
      </c>
      <c r="AE38" s="31">
        <f t="shared" ref="AE38:AG38" si="502">W38+AB38</f>
        <v>37</v>
      </c>
      <c r="AF38" s="31">
        <f t="shared" si="502"/>
        <v>49</v>
      </c>
      <c r="AG38" s="31">
        <f t="shared" si="502"/>
        <v>10</v>
      </c>
      <c r="AH38" s="31">
        <f t="shared" si="28"/>
        <v>96</v>
      </c>
      <c r="AI38" s="31">
        <f t="shared" si="29"/>
        <v>97.95918367</v>
      </c>
      <c r="AJ38" s="31">
        <v>10.0</v>
      </c>
      <c r="AK38" s="31">
        <v>12.0</v>
      </c>
      <c r="AL38" s="31">
        <v>2.0</v>
      </c>
      <c r="AM38" s="31">
        <f t="shared" ref="AM38:AO38" si="503">AE38+AJ38</f>
        <v>47</v>
      </c>
      <c r="AN38" s="31">
        <f t="shared" si="503"/>
        <v>61</v>
      </c>
      <c r="AO38" s="31">
        <f t="shared" si="503"/>
        <v>12</v>
      </c>
      <c r="AP38" s="31">
        <f t="shared" si="31"/>
        <v>120</v>
      </c>
      <c r="AQ38" s="31">
        <f t="shared" si="32"/>
        <v>97.56097561</v>
      </c>
      <c r="AR38" s="31">
        <v>5.0</v>
      </c>
      <c r="AS38" s="31">
        <v>4.0</v>
      </c>
      <c r="AT38" s="31">
        <v>0.0</v>
      </c>
      <c r="AU38" s="31">
        <f t="shared" ref="AU38:AW38" si="504">AM38+AR38</f>
        <v>52</v>
      </c>
      <c r="AV38" s="31">
        <f t="shared" si="504"/>
        <v>65</v>
      </c>
      <c r="AW38" s="31">
        <f t="shared" si="504"/>
        <v>12</v>
      </c>
      <c r="AX38" s="31">
        <f t="shared" si="34"/>
        <v>129</v>
      </c>
      <c r="AY38" s="31">
        <f t="shared" si="35"/>
        <v>96.26865672</v>
      </c>
      <c r="AZ38" s="31">
        <v>8.0</v>
      </c>
      <c r="BA38" s="31">
        <v>13.0</v>
      </c>
      <c r="BB38" s="31">
        <v>5.0</v>
      </c>
      <c r="BC38" s="31">
        <f t="shared" ref="BC38:BE38" si="505">AU38+AZ38</f>
        <v>60</v>
      </c>
      <c r="BD38" s="31">
        <f t="shared" si="505"/>
        <v>78</v>
      </c>
      <c r="BE38" s="31">
        <f t="shared" si="505"/>
        <v>17</v>
      </c>
      <c r="BF38" s="31">
        <f t="shared" si="37"/>
        <v>155</v>
      </c>
      <c r="BG38" s="31">
        <f t="shared" si="38"/>
        <v>96.27329193</v>
      </c>
      <c r="BH38" s="117">
        <v>11.0</v>
      </c>
      <c r="BI38" s="117">
        <v>17.0</v>
      </c>
      <c r="BJ38" s="117">
        <v>4.0</v>
      </c>
      <c r="BK38" s="31">
        <f t="shared" ref="BK38:BM38" si="506">BC38+BH38</f>
        <v>71</v>
      </c>
      <c r="BL38" s="31">
        <f t="shared" si="506"/>
        <v>95</v>
      </c>
      <c r="BM38" s="31">
        <f t="shared" si="506"/>
        <v>21</v>
      </c>
      <c r="BN38" s="31">
        <f t="shared" si="40"/>
        <v>187</v>
      </c>
      <c r="BO38" s="31">
        <f t="shared" si="41"/>
        <v>94.44444444</v>
      </c>
      <c r="BP38" s="117">
        <v>6.0</v>
      </c>
      <c r="BQ38" s="118">
        <v>11.0</v>
      </c>
      <c r="BR38" s="117">
        <v>4.0</v>
      </c>
      <c r="BS38" s="31">
        <f t="shared" ref="BS38:BU38" si="507">BK38+BP38</f>
        <v>77</v>
      </c>
      <c r="BT38" s="31">
        <f t="shared" si="507"/>
        <v>106</v>
      </c>
      <c r="BU38" s="31">
        <f t="shared" si="507"/>
        <v>25</v>
      </c>
      <c r="BV38" s="31">
        <f t="shared" si="43"/>
        <v>208</v>
      </c>
      <c r="BW38" s="31">
        <f t="shared" si="44"/>
        <v>92.03539823</v>
      </c>
      <c r="BX38" s="117">
        <v>3.0</v>
      </c>
      <c r="BY38" s="117">
        <v>13.0</v>
      </c>
      <c r="BZ38" s="117">
        <v>5.0</v>
      </c>
      <c r="CA38" s="117">
        <f t="shared" ref="CA38:CC38" si="508">BS38+BX38</f>
        <v>80</v>
      </c>
      <c r="CB38" s="31">
        <f t="shared" si="508"/>
        <v>119</v>
      </c>
      <c r="CC38" s="31">
        <f t="shared" si="508"/>
        <v>30</v>
      </c>
      <c r="CD38" s="31">
        <f t="shared" si="46"/>
        <v>229</v>
      </c>
      <c r="CE38" s="31">
        <f t="shared" si="47"/>
        <v>91.96787149</v>
      </c>
      <c r="CF38" s="117">
        <v>10.0</v>
      </c>
      <c r="CG38" s="117">
        <v>11.0</v>
      </c>
      <c r="CH38" s="117">
        <v>2.0</v>
      </c>
      <c r="CI38" s="117">
        <f t="shared" ref="CI38:CK38" si="509">CA38+CF38</f>
        <v>90</v>
      </c>
      <c r="CJ38" s="31">
        <f t="shared" si="509"/>
        <v>130</v>
      </c>
      <c r="CK38" s="31">
        <f t="shared" si="509"/>
        <v>32</v>
      </c>
      <c r="CL38" s="31">
        <f t="shared" si="49"/>
        <v>252</v>
      </c>
      <c r="CM38" s="31">
        <f t="shared" si="50"/>
        <v>91.63636364</v>
      </c>
      <c r="CN38" s="117">
        <v>12.0</v>
      </c>
      <c r="CO38" s="117">
        <v>19.0</v>
      </c>
      <c r="CP38" s="117">
        <v>2.0</v>
      </c>
      <c r="CQ38" s="117">
        <f t="shared" ref="CQ38:CS38" si="510">CI38+CN38</f>
        <v>102</v>
      </c>
      <c r="CR38" s="31">
        <f t="shared" si="510"/>
        <v>149</v>
      </c>
      <c r="CS38" s="31">
        <f t="shared" si="510"/>
        <v>34</v>
      </c>
      <c r="CT38" s="31">
        <f t="shared" si="52"/>
        <v>285</v>
      </c>
      <c r="CU38" s="31">
        <f t="shared" si="53"/>
        <v>92.23300971</v>
      </c>
      <c r="CV38" s="117">
        <v>5.0</v>
      </c>
      <c r="CW38" s="117">
        <v>8.0</v>
      </c>
      <c r="CX38" s="117">
        <v>4.0</v>
      </c>
      <c r="CY38" s="117">
        <f t="shared" ref="CY38:DA38" si="511">CQ38+CV38</f>
        <v>107</v>
      </c>
      <c r="CZ38" s="31">
        <f t="shared" si="511"/>
        <v>157</v>
      </c>
      <c r="DA38" s="31">
        <f t="shared" si="511"/>
        <v>38</v>
      </c>
      <c r="DB38" s="31">
        <f t="shared" si="55"/>
        <v>302</v>
      </c>
      <c r="DC38" s="31">
        <f t="shared" si="56"/>
        <v>92.35474006</v>
      </c>
      <c r="DD38" s="117">
        <v>7.0</v>
      </c>
      <c r="DE38" s="117">
        <v>10.0</v>
      </c>
      <c r="DF38" s="117">
        <v>1.0</v>
      </c>
      <c r="DG38" s="117">
        <f t="shared" ref="DG38:DI38" si="512">CY38+DD38</f>
        <v>114</v>
      </c>
      <c r="DH38" s="31">
        <f t="shared" si="512"/>
        <v>167</v>
      </c>
      <c r="DI38" s="31">
        <f t="shared" si="512"/>
        <v>39</v>
      </c>
      <c r="DJ38" s="31">
        <f t="shared" si="58"/>
        <v>320</v>
      </c>
      <c r="DK38" s="31">
        <f t="shared" si="59"/>
        <v>92.21902017</v>
      </c>
      <c r="DL38" s="117">
        <v>9.0</v>
      </c>
      <c r="DM38" s="117">
        <v>13.0</v>
      </c>
      <c r="DN38" s="117">
        <v>0.0</v>
      </c>
      <c r="DO38" s="117">
        <f t="shared" ref="DO38:DQ38" si="513">DG38+DL38</f>
        <v>123</v>
      </c>
      <c r="DP38" s="31">
        <f t="shared" si="513"/>
        <v>180</v>
      </c>
      <c r="DQ38" s="31">
        <f t="shared" si="513"/>
        <v>39</v>
      </c>
      <c r="DR38" s="31">
        <f t="shared" si="61"/>
        <v>342</v>
      </c>
      <c r="DS38" s="31">
        <f t="shared" si="62"/>
        <v>219</v>
      </c>
      <c r="DT38" s="42">
        <f t="shared" si="63"/>
        <v>88.48920863</v>
      </c>
      <c r="DU38" s="42">
        <f t="shared" si="64"/>
        <v>94.39655172</v>
      </c>
      <c r="DV38" s="31">
        <f t="shared" si="65"/>
        <v>92.18328841</v>
      </c>
    </row>
    <row r="39" ht="15.75" customHeight="1">
      <c r="A39" s="35">
        <v>34.0</v>
      </c>
      <c r="B39" s="36" t="s">
        <v>56</v>
      </c>
      <c r="C39" s="31">
        <v>5.0</v>
      </c>
      <c r="D39" s="31">
        <v>8.0</v>
      </c>
      <c r="E39" s="31">
        <v>3.0</v>
      </c>
      <c r="F39" s="31">
        <f t="shared" si="15"/>
        <v>16</v>
      </c>
      <c r="G39" s="31">
        <f t="shared" si="16"/>
        <v>13</v>
      </c>
      <c r="H39" s="31">
        <f t="shared" si="17"/>
        <v>100</v>
      </c>
      <c r="I39" s="31">
        <v>3.0</v>
      </c>
      <c r="J39" s="31">
        <f t="shared" si="18"/>
        <v>100</v>
      </c>
      <c r="K39" s="31">
        <f t="shared" si="19"/>
        <v>100</v>
      </c>
      <c r="L39" s="31">
        <v>10.0</v>
      </c>
      <c r="M39" s="31">
        <v>12.0</v>
      </c>
      <c r="N39" s="31">
        <v>2.0</v>
      </c>
      <c r="O39" s="31">
        <f t="shared" ref="O39:P39" si="514">C39+L39</f>
        <v>15</v>
      </c>
      <c r="P39" s="31">
        <f t="shared" si="514"/>
        <v>20</v>
      </c>
      <c r="Q39" s="31">
        <f t="shared" si="21"/>
        <v>5</v>
      </c>
      <c r="R39" s="31">
        <f t="shared" si="22"/>
        <v>40</v>
      </c>
      <c r="S39" s="31">
        <f t="shared" si="23"/>
        <v>100</v>
      </c>
      <c r="T39" s="31">
        <v>11.0</v>
      </c>
      <c r="U39" s="31">
        <v>15.0</v>
      </c>
      <c r="V39" s="31">
        <v>2.0</v>
      </c>
      <c r="W39" s="31">
        <f t="shared" ref="W39:Y39" si="515">O39+T39</f>
        <v>26</v>
      </c>
      <c r="X39" s="31">
        <f t="shared" si="515"/>
        <v>35</v>
      </c>
      <c r="Y39" s="31">
        <f t="shared" si="515"/>
        <v>7</v>
      </c>
      <c r="Z39" s="31">
        <f t="shared" si="25"/>
        <v>68</v>
      </c>
      <c r="AA39" s="31">
        <f t="shared" si="26"/>
        <v>98.55072464</v>
      </c>
      <c r="AB39" s="31">
        <v>11.0</v>
      </c>
      <c r="AC39" s="31">
        <v>15.0</v>
      </c>
      <c r="AD39" s="31">
        <v>3.0</v>
      </c>
      <c r="AE39" s="31">
        <f t="shared" ref="AE39:AG39" si="516">W39+AB39</f>
        <v>37</v>
      </c>
      <c r="AF39" s="31">
        <f t="shared" si="516"/>
        <v>50</v>
      </c>
      <c r="AG39" s="31">
        <f t="shared" si="516"/>
        <v>10</v>
      </c>
      <c r="AH39" s="31">
        <f t="shared" si="28"/>
        <v>97</v>
      </c>
      <c r="AI39" s="31">
        <f t="shared" si="29"/>
        <v>98.97959184</v>
      </c>
      <c r="AJ39" s="31">
        <v>11.0</v>
      </c>
      <c r="AK39" s="31">
        <v>12.0</v>
      </c>
      <c r="AL39" s="31">
        <v>2.0</v>
      </c>
      <c r="AM39" s="31">
        <f t="shared" ref="AM39:AO39" si="517">AE39+AJ39</f>
        <v>48</v>
      </c>
      <c r="AN39" s="31">
        <f t="shared" si="517"/>
        <v>62</v>
      </c>
      <c r="AO39" s="31">
        <f t="shared" si="517"/>
        <v>12</v>
      </c>
      <c r="AP39" s="31">
        <f t="shared" si="31"/>
        <v>122</v>
      </c>
      <c r="AQ39" s="31">
        <f t="shared" si="32"/>
        <v>99.18699187</v>
      </c>
      <c r="AR39" s="31">
        <v>6.0</v>
      </c>
      <c r="AS39" s="31">
        <v>5.0</v>
      </c>
      <c r="AT39" s="31">
        <v>0.0</v>
      </c>
      <c r="AU39" s="31">
        <f t="shared" ref="AU39:AW39" si="518">AM39+AR39</f>
        <v>54</v>
      </c>
      <c r="AV39" s="31">
        <f t="shared" si="518"/>
        <v>67</v>
      </c>
      <c r="AW39" s="31">
        <f t="shared" si="518"/>
        <v>12</v>
      </c>
      <c r="AX39" s="31">
        <f t="shared" si="34"/>
        <v>133</v>
      </c>
      <c r="AY39" s="31">
        <f t="shared" si="35"/>
        <v>99.25373134</v>
      </c>
      <c r="AZ39" s="31">
        <v>7.0</v>
      </c>
      <c r="BA39" s="31">
        <v>14.0</v>
      </c>
      <c r="BB39" s="31">
        <v>5.0</v>
      </c>
      <c r="BC39" s="31">
        <f t="shared" ref="BC39:BE39" si="519">AU39+AZ39</f>
        <v>61</v>
      </c>
      <c r="BD39" s="31">
        <f t="shared" si="519"/>
        <v>81</v>
      </c>
      <c r="BE39" s="31">
        <f t="shared" si="519"/>
        <v>17</v>
      </c>
      <c r="BF39" s="31">
        <f t="shared" si="37"/>
        <v>159</v>
      </c>
      <c r="BG39" s="31">
        <f t="shared" si="38"/>
        <v>98.75776398</v>
      </c>
      <c r="BH39" s="117">
        <v>12.0</v>
      </c>
      <c r="BI39" s="117">
        <v>19.0</v>
      </c>
      <c r="BJ39" s="117">
        <v>4.0</v>
      </c>
      <c r="BK39" s="31">
        <f t="shared" ref="BK39:BM39" si="520">BC39+BH39</f>
        <v>73</v>
      </c>
      <c r="BL39" s="31">
        <f t="shared" si="520"/>
        <v>100</v>
      </c>
      <c r="BM39" s="31">
        <f t="shared" si="520"/>
        <v>21</v>
      </c>
      <c r="BN39" s="31">
        <f t="shared" si="40"/>
        <v>194</v>
      </c>
      <c r="BO39" s="31">
        <f t="shared" si="41"/>
        <v>97.97979798</v>
      </c>
      <c r="BP39" s="117">
        <v>10.0</v>
      </c>
      <c r="BQ39" s="118">
        <v>14.0</v>
      </c>
      <c r="BR39" s="117">
        <v>4.0</v>
      </c>
      <c r="BS39" s="31">
        <f t="shared" ref="BS39:BU39" si="521">BK39+BP39</f>
        <v>83</v>
      </c>
      <c r="BT39" s="31">
        <f t="shared" si="521"/>
        <v>114</v>
      </c>
      <c r="BU39" s="31">
        <f t="shared" si="521"/>
        <v>25</v>
      </c>
      <c r="BV39" s="31">
        <f t="shared" si="43"/>
        <v>222</v>
      </c>
      <c r="BW39" s="31">
        <f t="shared" si="44"/>
        <v>98.2300885</v>
      </c>
      <c r="BX39" s="117">
        <v>3.0</v>
      </c>
      <c r="BY39" s="117">
        <v>10.0</v>
      </c>
      <c r="BZ39" s="117">
        <v>5.0</v>
      </c>
      <c r="CA39" s="117">
        <f t="shared" ref="CA39:CC39" si="522">BS39+BX39</f>
        <v>86</v>
      </c>
      <c r="CB39" s="31">
        <f t="shared" si="522"/>
        <v>124</v>
      </c>
      <c r="CC39" s="31">
        <f t="shared" si="522"/>
        <v>30</v>
      </c>
      <c r="CD39" s="31">
        <f t="shared" si="46"/>
        <v>240</v>
      </c>
      <c r="CE39" s="31">
        <f t="shared" si="47"/>
        <v>96.38554217</v>
      </c>
      <c r="CF39" s="117">
        <v>12.0</v>
      </c>
      <c r="CG39" s="117">
        <v>12.0</v>
      </c>
      <c r="CH39" s="117">
        <v>1.0</v>
      </c>
      <c r="CI39" s="117">
        <f t="shared" ref="CI39:CK39" si="523">CA39+CF39</f>
        <v>98</v>
      </c>
      <c r="CJ39" s="31">
        <f t="shared" si="523"/>
        <v>136</v>
      </c>
      <c r="CK39" s="31">
        <f t="shared" si="523"/>
        <v>31</v>
      </c>
      <c r="CL39" s="31">
        <f t="shared" si="49"/>
        <v>265</v>
      </c>
      <c r="CM39" s="31">
        <f t="shared" si="50"/>
        <v>96.36363636</v>
      </c>
      <c r="CN39" s="117">
        <v>12.0</v>
      </c>
      <c r="CO39" s="117">
        <v>20.0</v>
      </c>
      <c r="CP39" s="117">
        <v>2.0</v>
      </c>
      <c r="CQ39" s="117">
        <f t="shared" ref="CQ39:CS39" si="524">CI39+CN39</f>
        <v>110</v>
      </c>
      <c r="CR39" s="31">
        <f t="shared" si="524"/>
        <v>156</v>
      </c>
      <c r="CS39" s="31">
        <f t="shared" si="524"/>
        <v>33</v>
      </c>
      <c r="CT39" s="31">
        <f t="shared" si="52"/>
        <v>299</v>
      </c>
      <c r="CU39" s="31">
        <f t="shared" si="53"/>
        <v>96.76375405</v>
      </c>
      <c r="CV39" s="117">
        <v>6.0</v>
      </c>
      <c r="CW39" s="117">
        <v>8.0</v>
      </c>
      <c r="CX39" s="117">
        <v>4.0</v>
      </c>
      <c r="CY39" s="117">
        <f t="shared" ref="CY39:DA39" si="525">CQ39+CV39</f>
        <v>116</v>
      </c>
      <c r="CZ39" s="31">
        <f t="shared" si="525"/>
        <v>164</v>
      </c>
      <c r="DA39" s="31">
        <f t="shared" si="525"/>
        <v>37</v>
      </c>
      <c r="DB39" s="31">
        <f t="shared" si="55"/>
        <v>317</v>
      </c>
      <c r="DC39" s="31">
        <f t="shared" si="56"/>
        <v>96.94189602</v>
      </c>
      <c r="DD39" s="117">
        <v>8.0</v>
      </c>
      <c r="DE39" s="117">
        <v>11.0</v>
      </c>
      <c r="DF39" s="117">
        <v>1.0</v>
      </c>
      <c r="DG39" s="117">
        <f t="shared" ref="DG39:DI39" si="526">CY39+DD39</f>
        <v>124</v>
      </c>
      <c r="DH39" s="31">
        <f t="shared" si="526"/>
        <v>175</v>
      </c>
      <c r="DI39" s="31">
        <f t="shared" si="526"/>
        <v>38</v>
      </c>
      <c r="DJ39" s="31">
        <f t="shared" si="58"/>
        <v>337</v>
      </c>
      <c r="DK39" s="31">
        <f t="shared" si="59"/>
        <v>97.11815562</v>
      </c>
      <c r="DL39" s="117">
        <v>11.0</v>
      </c>
      <c r="DM39" s="117">
        <v>13.0</v>
      </c>
      <c r="DN39" s="117">
        <v>0.0</v>
      </c>
      <c r="DO39" s="117">
        <f t="shared" ref="DO39:DQ39" si="527">DG39+DL39</f>
        <v>135</v>
      </c>
      <c r="DP39" s="31">
        <f t="shared" si="527"/>
        <v>188</v>
      </c>
      <c r="DQ39" s="31">
        <f t="shared" si="527"/>
        <v>38</v>
      </c>
      <c r="DR39" s="31">
        <f t="shared" si="61"/>
        <v>361</v>
      </c>
      <c r="DS39" s="31">
        <f t="shared" si="62"/>
        <v>226</v>
      </c>
      <c r="DT39" s="42">
        <f t="shared" si="63"/>
        <v>97.12230216</v>
      </c>
      <c r="DU39" s="42">
        <f t="shared" si="64"/>
        <v>97.4137931</v>
      </c>
      <c r="DV39" s="31">
        <f t="shared" si="65"/>
        <v>97.30458221</v>
      </c>
    </row>
    <row r="40" ht="15.75" customHeight="1">
      <c r="A40" s="35">
        <v>35.0</v>
      </c>
      <c r="B40" s="36" t="s">
        <v>57</v>
      </c>
      <c r="C40" s="31">
        <v>5.0</v>
      </c>
      <c r="D40" s="31">
        <v>8.0</v>
      </c>
      <c r="E40" s="31">
        <v>3.0</v>
      </c>
      <c r="F40" s="31">
        <f t="shared" si="15"/>
        <v>16</v>
      </c>
      <c r="G40" s="31">
        <f t="shared" si="16"/>
        <v>13</v>
      </c>
      <c r="H40" s="31">
        <f t="shared" si="17"/>
        <v>100</v>
      </c>
      <c r="I40" s="31">
        <v>3.0</v>
      </c>
      <c r="J40" s="31">
        <f t="shared" si="18"/>
        <v>100</v>
      </c>
      <c r="K40" s="31">
        <f t="shared" si="19"/>
        <v>100</v>
      </c>
      <c r="L40" s="31">
        <v>8.0</v>
      </c>
      <c r="M40" s="31">
        <v>10.0</v>
      </c>
      <c r="N40" s="31">
        <v>1.0</v>
      </c>
      <c r="O40" s="31">
        <f t="shared" ref="O40:P40" si="528">C40+L40</f>
        <v>13</v>
      </c>
      <c r="P40" s="31">
        <f t="shared" si="528"/>
        <v>18</v>
      </c>
      <c r="Q40" s="31">
        <f t="shared" si="21"/>
        <v>4</v>
      </c>
      <c r="R40" s="31">
        <f t="shared" si="22"/>
        <v>35</v>
      </c>
      <c r="S40" s="31">
        <f t="shared" si="23"/>
        <v>87.5</v>
      </c>
      <c r="T40" s="31">
        <v>12.0</v>
      </c>
      <c r="U40" s="31">
        <v>15.0</v>
      </c>
      <c r="V40" s="31">
        <v>2.0</v>
      </c>
      <c r="W40" s="31">
        <f t="shared" ref="W40:Y40" si="529">O40+T40</f>
        <v>25</v>
      </c>
      <c r="X40" s="31">
        <f t="shared" si="529"/>
        <v>33</v>
      </c>
      <c r="Y40" s="31">
        <f t="shared" si="529"/>
        <v>6</v>
      </c>
      <c r="Z40" s="31">
        <f t="shared" si="25"/>
        <v>64</v>
      </c>
      <c r="AA40" s="31">
        <f t="shared" si="26"/>
        <v>92.75362319</v>
      </c>
      <c r="AB40" s="31">
        <v>11.0</v>
      </c>
      <c r="AC40" s="31">
        <v>15.0</v>
      </c>
      <c r="AD40" s="31">
        <v>3.0</v>
      </c>
      <c r="AE40" s="31">
        <f t="shared" ref="AE40:AG40" si="530">W40+AB40</f>
        <v>36</v>
      </c>
      <c r="AF40" s="31">
        <f t="shared" si="530"/>
        <v>48</v>
      </c>
      <c r="AG40" s="31">
        <f t="shared" si="530"/>
        <v>9</v>
      </c>
      <c r="AH40" s="31">
        <f t="shared" si="28"/>
        <v>93</v>
      </c>
      <c r="AI40" s="31">
        <f t="shared" si="29"/>
        <v>94.89795918</v>
      </c>
      <c r="AJ40" s="31">
        <v>10.0</v>
      </c>
      <c r="AK40" s="31">
        <v>12.0</v>
      </c>
      <c r="AL40" s="31">
        <v>2.0</v>
      </c>
      <c r="AM40" s="31">
        <f t="shared" ref="AM40:AO40" si="531">AE40+AJ40</f>
        <v>46</v>
      </c>
      <c r="AN40" s="31">
        <f t="shared" si="531"/>
        <v>60</v>
      </c>
      <c r="AO40" s="31">
        <f t="shared" si="531"/>
        <v>11</v>
      </c>
      <c r="AP40" s="31">
        <f t="shared" si="31"/>
        <v>117</v>
      </c>
      <c r="AQ40" s="31">
        <f t="shared" si="32"/>
        <v>95.12195122</v>
      </c>
      <c r="AR40" s="31">
        <v>5.0</v>
      </c>
      <c r="AS40" s="31">
        <v>4.0</v>
      </c>
      <c r="AT40" s="31">
        <v>0.0</v>
      </c>
      <c r="AU40" s="31">
        <f t="shared" ref="AU40:AW40" si="532">AM40+AR40</f>
        <v>51</v>
      </c>
      <c r="AV40" s="31">
        <f t="shared" si="532"/>
        <v>64</v>
      </c>
      <c r="AW40" s="31">
        <f t="shared" si="532"/>
        <v>11</v>
      </c>
      <c r="AX40" s="31">
        <f t="shared" si="34"/>
        <v>126</v>
      </c>
      <c r="AY40" s="31">
        <f t="shared" si="35"/>
        <v>94.02985075</v>
      </c>
      <c r="AZ40" s="31">
        <v>8.0</v>
      </c>
      <c r="BA40" s="31">
        <v>14.0</v>
      </c>
      <c r="BB40" s="31">
        <v>3.0</v>
      </c>
      <c r="BC40" s="31">
        <f t="shared" ref="BC40:BE40" si="533">AU40+AZ40</f>
        <v>59</v>
      </c>
      <c r="BD40" s="31">
        <f t="shared" si="533"/>
        <v>78</v>
      </c>
      <c r="BE40" s="31">
        <f t="shared" si="533"/>
        <v>14</v>
      </c>
      <c r="BF40" s="31">
        <f t="shared" si="37"/>
        <v>151</v>
      </c>
      <c r="BG40" s="31">
        <f t="shared" si="38"/>
        <v>93.78881988</v>
      </c>
      <c r="BH40" s="117">
        <v>12.0</v>
      </c>
      <c r="BI40" s="117">
        <v>18.0</v>
      </c>
      <c r="BJ40" s="117">
        <v>3.0</v>
      </c>
      <c r="BK40" s="31">
        <f t="shared" ref="BK40:BM40" si="534">BC40+BH40</f>
        <v>71</v>
      </c>
      <c r="BL40" s="31">
        <f t="shared" si="534"/>
        <v>96</v>
      </c>
      <c r="BM40" s="31">
        <f t="shared" si="534"/>
        <v>17</v>
      </c>
      <c r="BN40" s="31">
        <f t="shared" si="40"/>
        <v>184</v>
      </c>
      <c r="BO40" s="31">
        <f t="shared" si="41"/>
        <v>92.92929293</v>
      </c>
      <c r="BP40" s="117">
        <v>9.0</v>
      </c>
      <c r="BQ40" s="118">
        <v>12.0</v>
      </c>
      <c r="BR40" s="117">
        <v>2.0</v>
      </c>
      <c r="BS40" s="31">
        <f t="shared" ref="BS40:BU40" si="535">BK40+BP40</f>
        <v>80</v>
      </c>
      <c r="BT40" s="31">
        <f t="shared" si="535"/>
        <v>108</v>
      </c>
      <c r="BU40" s="31">
        <f t="shared" si="535"/>
        <v>19</v>
      </c>
      <c r="BV40" s="31">
        <f t="shared" si="43"/>
        <v>207</v>
      </c>
      <c r="BW40" s="31">
        <f t="shared" si="44"/>
        <v>91.59292035</v>
      </c>
      <c r="BX40" s="117">
        <v>5.0</v>
      </c>
      <c r="BY40" s="117">
        <v>12.0</v>
      </c>
      <c r="BZ40" s="117">
        <v>5.0</v>
      </c>
      <c r="CA40" s="117">
        <f t="shared" ref="CA40:CC40" si="536">BS40+BX40</f>
        <v>85</v>
      </c>
      <c r="CB40" s="31">
        <f t="shared" si="536"/>
        <v>120</v>
      </c>
      <c r="CC40" s="31">
        <f t="shared" si="536"/>
        <v>24</v>
      </c>
      <c r="CD40" s="31">
        <f t="shared" si="46"/>
        <v>229</v>
      </c>
      <c r="CE40" s="31">
        <f t="shared" si="47"/>
        <v>91.96787149</v>
      </c>
      <c r="CF40" s="117">
        <v>11.0</v>
      </c>
      <c r="CG40" s="117">
        <v>12.0</v>
      </c>
      <c r="CH40" s="117">
        <v>2.0</v>
      </c>
      <c r="CI40" s="117">
        <f t="shared" ref="CI40:CK40" si="537">CA40+CF40</f>
        <v>96</v>
      </c>
      <c r="CJ40" s="31">
        <f t="shared" si="537"/>
        <v>132</v>
      </c>
      <c r="CK40" s="31">
        <f t="shared" si="537"/>
        <v>26</v>
      </c>
      <c r="CL40" s="31">
        <f t="shared" si="49"/>
        <v>254</v>
      </c>
      <c r="CM40" s="31">
        <f t="shared" si="50"/>
        <v>92.36363636</v>
      </c>
      <c r="CN40" s="117">
        <v>12.0</v>
      </c>
      <c r="CO40" s="117">
        <v>18.0</v>
      </c>
      <c r="CP40" s="117">
        <v>2.0</v>
      </c>
      <c r="CQ40" s="117">
        <f t="shared" ref="CQ40:CS40" si="538">CI40+CN40</f>
        <v>108</v>
      </c>
      <c r="CR40" s="31">
        <f t="shared" si="538"/>
        <v>150</v>
      </c>
      <c r="CS40" s="31">
        <f t="shared" si="538"/>
        <v>28</v>
      </c>
      <c r="CT40" s="31">
        <f t="shared" si="52"/>
        <v>286</v>
      </c>
      <c r="CU40" s="31">
        <f t="shared" si="53"/>
        <v>92.5566343</v>
      </c>
      <c r="CV40" s="117">
        <v>5.0</v>
      </c>
      <c r="CW40" s="117">
        <v>8.0</v>
      </c>
      <c r="CX40" s="117">
        <v>4.0</v>
      </c>
      <c r="CY40" s="117">
        <f t="shared" ref="CY40:DA40" si="539">CQ40+CV40</f>
        <v>113</v>
      </c>
      <c r="CZ40" s="31">
        <f t="shared" si="539"/>
        <v>158</v>
      </c>
      <c r="DA40" s="31">
        <f t="shared" si="539"/>
        <v>32</v>
      </c>
      <c r="DB40" s="31">
        <f t="shared" si="55"/>
        <v>303</v>
      </c>
      <c r="DC40" s="31">
        <f t="shared" si="56"/>
        <v>92.66055046</v>
      </c>
      <c r="DD40" s="117">
        <v>8.0</v>
      </c>
      <c r="DE40" s="117">
        <v>10.0</v>
      </c>
      <c r="DF40" s="117">
        <v>0.0</v>
      </c>
      <c r="DG40" s="117">
        <f t="shared" ref="DG40:DI40" si="540">CY40+DD40</f>
        <v>121</v>
      </c>
      <c r="DH40" s="31">
        <f t="shared" si="540"/>
        <v>168</v>
      </c>
      <c r="DI40" s="31">
        <f t="shared" si="540"/>
        <v>32</v>
      </c>
      <c r="DJ40" s="31">
        <f t="shared" si="58"/>
        <v>321</v>
      </c>
      <c r="DK40" s="31">
        <f t="shared" si="59"/>
        <v>92.50720461</v>
      </c>
      <c r="DL40" s="117">
        <v>11.0</v>
      </c>
      <c r="DM40" s="117">
        <v>13.0</v>
      </c>
      <c r="DN40" s="117">
        <v>0.0</v>
      </c>
      <c r="DO40" s="117">
        <f t="shared" ref="DO40:DQ40" si="541">DG40+DL40</f>
        <v>132</v>
      </c>
      <c r="DP40" s="31">
        <f t="shared" si="541"/>
        <v>181</v>
      </c>
      <c r="DQ40" s="31">
        <f t="shared" si="541"/>
        <v>32</v>
      </c>
      <c r="DR40" s="31">
        <f t="shared" si="61"/>
        <v>345</v>
      </c>
      <c r="DS40" s="31">
        <f t="shared" si="62"/>
        <v>213</v>
      </c>
      <c r="DT40" s="42">
        <f t="shared" si="63"/>
        <v>94.96402878</v>
      </c>
      <c r="DU40" s="42">
        <f t="shared" si="64"/>
        <v>91.81034483</v>
      </c>
      <c r="DV40" s="31">
        <f t="shared" si="65"/>
        <v>92.99191375</v>
      </c>
    </row>
    <row r="41" ht="15.75" customHeight="1">
      <c r="A41" s="35">
        <v>36.0</v>
      </c>
      <c r="B41" s="36" t="s">
        <v>58</v>
      </c>
      <c r="C41" s="31">
        <v>5.0</v>
      </c>
      <c r="D41" s="31">
        <v>8.0</v>
      </c>
      <c r="E41" s="31">
        <v>3.0</v>
      </c>
      <c r="F41" s="31">
        <f t="shared" si="15"/>
        <v>16</v>
      </c>
      <c r="G41" s="31">
        <f t="shared" si="16"/>
        <v>13</v>
      </c>
      <c r="H41" s="31">
        <f t="shared" si="17"/>
        <v>100</v>
      </c>
      <c r="I41" s="31">
        <v>3.0</v>
      </c>
      <c r="J41" s="31">
        <f t="shared" si="18"/>
        <v>100</v>
      </c>
      <c r="K41" s="31">
        <f t="shared" si="19"/>
        <v>100</v>
      </c>
      <c r="L41" s="31">
        <v>8.0</v>
      </c>
      <c r="M41" s="31">
        <v>12.0</v>
      </c>
      <c r="N41" s="31">
        <v>2.0</v>
      </c>
      <c r="O41" s="31">
        <f t="shared" ref="O41:P41" si="542">C41+L41</f>
        <v>13</v>
      </c>
      <c r="P41" s="31">
        <f t="shared" si="542"/>
        <v>20</v>
      </c>
      <c r="Q41" s="31">
        <f t="shared" si="21"/>
        <v>5</v>
      </c>
      <c r="R41" s="31">
        <f t="shared" si="22"/>
        <v>38</v>
      </c>
      <c r="S41" s="31">
        <f t="shared" si="23"/>
        <v>95</v>
      </c>
      <c r="T41" s="31">
        <v>12.0</v>
      </c>
      <c r="U41" s="31">
        <v>15.0</v>
      </c>
      <c r="V41" s="31">
        <v>2.0</v>
      </c>
      <c r="W41" s="31">
        <f t="shared" ref="W41:Y41" si="543">O41+T41</f>
        <v>25</v>
      </c>
      <c r="X41" s="31">
        <f t="shared" si="543"/>
        <v>35</v>
      </c>
      <c r="Y41" s="31">
        <f t="shared" si="543"/>
        <v>7</v>
      </c>
      <c r="Z41" s="31">
        <f t="shared" si="25"/>
        <v>67</v>
      </c>
      <c r="AA41" s="31">
        <f t="shared" si="26"/>
        <v>97.10144928</v>
      </c>
      <c r="AB41" s="31">
        <v>11.0</v>
      </c>
      <c r="AC41" s="31">
        <v>14.0</v>
      </c>
      <c r="AD41" s="31">
        <v>3.0</v>
      </c>
      <c r="AE41" s="31">
        <f t="shared" ref="AE41:AG41" si="544">W41+AB41</f>
        <v>36</v>
      </c>
      <c r="AF41" s="31">
        <f t="shared" si="544"/>
        <v>49</v>
      </c>
      <c r="AG41" s="31">
        <f t="shared" si="544"/>
        <v>10</v>
      </c>
      <c r="AH41" s="31">
        <f t="shared" si="28"/>
        <v>95</v>
      </c>
      <c r="AI41" s="31">
        <f t="shared" si="29"/>
        <v>96.93877551</v>
      </c>
      <c r="AJ41" s="31">
        <v>10.0</v>
      </c>
      <c r="AK41" s="31">
        <v>11.0</v>
      </c>
      <c r="AL41" s="31">
        <v>2.0</v>
      </c>
      <c r="AM41" s="31">
        <f t="shared" ref="AM41:AO41" si="545">AE41+AJ41</f>
        <v>46</v>
      </c>
      <c r="AN41" s="31">
        <f t="shared" si="545"/>
        <v>60</v>
      </c>
      <c r="AO41" s="31">
        <f t="shared" si="545"/>
        <v>12</v>
      </c>
      <c r="AP41" s="31">
        <f t="shared" si="31"/>
        <v>118</v>
      </c>
      <c r="AQ41" s="31">
        <f t="shared" si="32"/>
        <v>95.93495935</v>
      </c>
      <c r="AR41" s="31">
        <v>4.0</v>
      </c>
      <c r="AS41" s="31">
        <v>4.0</v>
      </c>
      <c r="AT41" s="31">
        <v>0.0</v>
      </c>
      <c r="AU41" s="31">
        <f t="shared" ref="AU41:AW41" si="546">AM41+AR41</f>
        <v>50</v>
      </c>
      <c r="AV41" s="31">
        <f t="shared" si="546"/>
        <v>64</v>
      </c>
      <c r="AW41" s="31">
        <f t="shared" si="546"/>
        <v>12</v>
      </c>
      <c r="AX41" s="31">
        <f t="shared" si="34"/>
        <v>126</v>
      </c>
      <c r="AY41" s="31">
        <f t="shared" si="35"/>
        <v>94.02985075</v>
      </c>
      <c r="AZ41" s="31">
        <v>7.0</v>
      </c>
      <c r="BA41" s="31">
        <v>14.0</v>
      </c>
      <c r="BB41" s="31">
        <v>5.0</v>
      </c>
      <c r="BC41" s="31">
        <f t="shared" ref="BC41:BE41" si="547">AU41+AZ41</f>
        <v>57</v>
      </c>
      <c r="BD41" s="31">
        <f t="shared" si="547"/>
        <v>78</v>
      </c>
      <c r="BE41" s="31">
        <f t="shared" si="547"/>
        <v>17</v>
      </c>
      <c r="BF41" s="31">
        <f t="shared" si="37"/>
        <v>152</v>
      </c>
      <c r="BG41" s="31">
        <f t="shared" si="38"/>
        <v>94.40993789</v>
      </c>
      <c r="BH41" s="117">
        <v>11.0</v>
      </c>
      <c r="BI41" s="117">
        <v>18.0</v>
      </c>
      <c r="BJ41" s="117">
        <v>4.0</v>
      </c>
      <c r="BK41" s="31">
        <f t="shared" ref="BK41:BM41" si="548">BC41+BH41</f>
        <v>68</v>
      </c>
      <c r="BL41" s="31">
        <f t="shared" si="548"/>
        <v>96</v>
      </c>
      <c r="BM41" s="31">
        <f t="shared" si="548"/>
        <v>21</v>
      </c>
      <c r="BN41" s="31">
        <f t="shared" si="40"/>
        <v>185</v>
      </c>
      <c r="BO41" s="31">
        <f t="shared" si="41"/>
        <v>93.43434343</v>
      </c>
      <c r="BP41" s="117">
        <v>10.0</v>
      </c>
      <c r="BQ41" s="118">
        <v>14.0</v>
      </c>
      <c r="BR41" s="117">
        <v>4.0</v>
      </c>
      <c r="BS41" s="31">
        <f t="shared" ref="BS41:BU41" si="549">BK41+BP41</f>
        <v>78</v>
      </c>
      <c r="BT41" s="31">
        <f t="shared" si="549"/>
        <v>110</v>
      </c>
      <c r="BU41" s="31">
        <f t="shared" si="549"/>
        <v>25</v>
      </c>
      <c r="BV41" s="31">
        <f t="shared" si="43"/>
        <v>213</v>
      </c>
      <c r="BW41" s="31">
        <f t="shared" si="44"/>
        <v>94.24778761</v>
      </c>
      <c r="BX41" s="117">
        <v>4.0</v>
      </c>
      <c r="BY41" s="117">
        <v>12.0</v>
      </c>
      <c r="BZ41" s="117">
        <v>5.0</v>
      </c>
      <c r="CA41" s="117">
        <f t="shared" ref="CA41:CC41" si="550">BS41+BX41</f>
        <v>82</v>
      </c>
      <c r="CB41" s="31">
        <f t="shared" si="550"/>
        <v>122</v>
      </c>
      <c r="CC41" s="31">
        <f t="shared" si="550"/>
        <v>30</v>
      </c>
      <c r="CD41" s="31">
        <f t="shared" si="46"/>
        <v>234</v>
      </c>
      <c r="CE41" s="31">
        <f t="shared" si="47"/>
        <v>93.97590361</v>
      </c>
      <c r="CF41" s="117">
        <v>12.0</v>
      </c>
      <c r="CG41" s="117">
        <v>10.0</v>
      </c>
      <c r="CH41" s="117">
        <v>1.0</v>
      </c>
      <c r="CI41" s="117">
        <f t="shared" ref="CI41:CK41" si="551">CA41+CF41</f>
        <v>94</v>
      </c>
      <c r="CJ41" s="31">
        <f t="shared" si="551"/>
        <v>132</v>
      </c>
      <c r="CK41" s="31">
        <f t="shared" si="551"/>
        <v>31</v>
      </c>
      <c r="CL41" s="31">
        <f t="shared" si="49"/>
        <v>257</v>
      </c>
      <c r="CM41" s="31">
        <f t="shared" si="50"/>
        <v>93.45454545</v>
      </c>
      <c r="CN41" s="117">
        <v>12.0</v>
      </c>
      <c r="CO41" s="117">
        <v>20.0</v>
      </c>
      <c r="CP41" s="117">
        <v>2.0</v>
      </c>
      <c r="CQ41" s="117">
        <f t="shared" ref="CQ41:CS41" si="552">CI41+CN41</f>
        <v>106</v>
      </c>
      <c r="CR41" s="31">
        <f t="shared" si="552"/>
        <v>152</v>
      </c>
      <c r="CS41" s="31">
        <f t="shared" si="552"/>
        <v>33</v>
      </c>
      <c r="CT41" s="31">
        <f t="shared" si="52"/>
        <v>291</v>
      </c>
      <c r="CU41" s="31">
        <f t="shared" si="53"/>
        <v>94.17475728</v>
      </c>
      <c r="CV41" s="117">
        <v>4.0</v>
      </c>
      <c r="CW41" s="117">
        <v>8.0</v>
      </c>
      <c r="CX41" s="117">
        <v>4.0</v>
      </c>
      <c r="CY41" s="117">
        <f t="shared" ref="CY41:DA41" si="553">CQ41+CV41</f>
        <v>110</v>
      </c>
      <c r="CZ41" s="31">
        <f t="shared" si="553"/>
        <v>160</v>
      </c>
      <c r="DA41" s="31">
        <f t="shared" si="553"/>
        <v>37</v>
      </c>
      <c r="DB41" s="31">
        <f t="shared" si="55"/>
        <v>307</v>
      </c>
      <c r="DC41" s="31">
        <f t="shared" si="56"/>
        <v>93.88379205</v>
      </c>
      <c r="DD41" s="117">
        <v>8.0</v>
      </c>
      <c r="DE41" s="117">
        <v>11.0</v>
      </c>
      <c r="DF41" s="117">
        <v>1.0</v>
      </c>
      <c r="DG41" s="117">
        <f t="shared" ref="DG41:DI41" si="554">CY41+DD41</f>
        <v>118</v>
      </c>
      <c r="DH41" s="31">
        <f t="shared" si="554"/>
        <v>171</v>
      </c>
      <c r="DI41" s="31">
        <f t="shared" si="554"/>
        <v>38</v>
      </c>
      <c r="DJ41" s="31">
        <f t="shared" si="58"/>
        <v>327</v>
      </c>
      <c r="DK41" s="31">
        <f t="shared" si="59"/>
        <v>94.23631124</v>
      </c>
      <c r="DL41" s="117">
        <v>10.0</v>
      </c>
      <c r="DM41" s="117">
        <v>9.0</v>
      </c>
      <c r="DN41" s="117">
        <v>0.0</v>
      </c>
      <c r="DO41" s="117">
        <f t="shared" ref="DO41:DQ41" si="555">DG41+DL41</f>
        <v>128</v>
      </c>
      <c r="DP41" s="31">
        <f t="shared" si="555"/>
        <v>180</v>
      </c>
      <c r="DQ41" s="31">
        <f t="shared" si="555"/>
        <v>38</v>
      </c>
      <c r="DR41" s="31">
        <f t="shared" si="61"/>
        <v>346</v>
      </c>
      <c r="DS41" s="31">
        <f t="shared" si="62"/>
        <v>218</v>
      </c>
      <c r="DT41" s="42">
        <f t="shared" si="63"/>
        <v>92.08633094</v>
      </c>
      <c r="DU41" s="42">
        <f t="shared" si="64"/>
        <v>93.96551724</v>
      </c>
      <c r="DV41" s="31">
        <f t="shared" si="65"/>
        <v>93.26145553</v>
      </c>
    </row>
    <row r="42" ht="15.75" customHeight="1">
      <c r="A42" s="35">
        <v>37.0</v>
      </c>
      <c r="B42" s="36" t="s">
        <v>59</v>
      </c>
      <c r="C42" s="31">
        <v>3.0</v>
      </c>
      <c r="D42" s="31">
        <v>5.0</v>
      </c>
      <c r="E42" s="31">
        <v>2.0</v>
      </c>
      <c r="F42" s="31">
        <f t="shared" si="15"/>
        <v>10</v>
      </c>
      <c r="G42" s="31">
        <f t="shared" si="16"/>
        <v>8</v>
      </c>
      <c r="H42" s="31">
        <f t="shared" si="17"/>
        <v>61.53846154</v>
      </c>
      <c r="I42" s="31">
        <v>2.0</v>
      </c>
      <c r="J42" s="31">
        <f t="shared" si="18"/>
        <v>66.66666667</v>
      </c>
      <c r="K42" s="132">
        <f t="shared" si="19"/>
        <v>62.5</v>
      </c>
      <c r="L42" s="31">
        <v>8.0</v>
      </c>
      <c r="M42" s="31">
        <v>12.0</v>
      </c>
      <c r="N42" s="31">
        <v>2.0</v>
      </c>
      <c r="O42" s="31">
        <f t="shared" ref="O42:P42" si="556">C42+L42</f>
        <v>11</v>
      </c>
      <c r="P42" s="31">
        <f t="shared" si="556"/>
        <v>17</v>
      </c>
      <c r="Q42" s="31">
        <f t="shared" si="21"/>
        <v>4</v>
      </c>
      <c r="R42" s="31">
        <f t="shared" si="22"/>
        <v>32</v>
      </c>
      <c r="S42" s="31">
        <f t="shared" si="23"/>
        <v>80</v>
      </c>
      <c r="T42" s="31">
        <v>12.0</v>
      </c>
      <c r="U42" s="31">
        <v>15.0</v>
      </c>
      <c r="V42" s="31">
        <v>2.0</v>
      </c>
      <c r="W42" s="31">
        <f t="shared" ref="W42:Y42" si="557">O42+T42</f>
        <v>23</v>
      </c>
      <c r="X42" s="31">
        <f t="shared" si="557"/>
        <v>32</v>
      </c>
      <c r="Y42" s="31">
        <f t="shared" si="557"/>
        <v>6</v>
      </c>
      <c r="Z42" s="31">
        <f t="shared" si="25"/>
        <v>61</v>
      </c>
      <c r="AA42" s="31">
        <f t="shared" si="26"/>
        <v>88.4057971</v>
      </c>
      <c r="AB42" s="31">
        <v>10.0</v>
      </c>
      <c r="AC42" s="31">
        <v>14.0</v>
      </c>
      <c r="AD42" s="31">
        <v>3.0</v>
      </c>
      <c r="AE42" s="31">
        <f t="shared" ref="AE42:AG42" si="558">W42+AB42</f>
        <v>33</v>
      </c>
      <c r="AF42" s="31">
        <f t="shared" si="558"/>
        <v>46</v>
      </c>
      <c r="AG42" s="31">
        <f t="shared" si="558"/>
        <v>9</v>
      </c>
      <c r="AH42" s="31">
        <f t="shared" si="28"/>
        <v>88</v>
      </c>
      <c r="AI42" s="31">
        <f t="shared" si="29"/>
        <v>89.79591837</v>
      </c>
      <c r="AJ42" s="31">
        <v>9.0</v>
      </c>
      <c r="AK42" s="31">
        <v>11.0</v>
      </c>
      <c r="AL42" s="31">
        <v>2.0</v>
      </c>
      <c r="AM42" s="31">
        <f t="shared" ref="AM42:AO42" si="559">AE42+AJ42</f>
        <v>42</v>
      </c>
      <c r="AN42" s="31">
        <f t="shared" si="559"/>
        <v>57</v>
      </c>
      <c r="AO42" s="31">
        <f t="shared" si="559"/>
        <v>11</v>
      </c>
      <c r="AP42" s="31">
        <f t="shared" si="31"/>
        <v>110</v>
      </c>
      <c r="AQ42" s="31">
        <f t="shared" si="32"/>
        <v>89.43089431</v>
      </c>
      <c r="AR42" s="31">
        <v>5.0</v>
      </c>
      <c r="AS42" s="31">
        <v>3.0</v>
      </c>
      <c r="AT42" s="31">
        <v>0.0</v>
      </c>
      <c r="AU42" s="31">
        <f t="shared" ref="AU42:AW42" si="560">AM42+AR42</f>
        <v>47</v>
      </c>
      <c r="AV42" s="31">
        <f t="shared" si="560"/>
        <v>60</v>
      </c>
      <c r="AW42" s="31">
        <f t="shared" si="560"/>
        <v>11</v>
      </c>
      <c r="AX42" s="31">
        <f t="shared" si="34"/>
        <v>118</v>
      </c>
      <c r="AY42" s="31">
        <f t="shared" si="35"/>
        <v>88.05970149</v>
      </c>
      <c r="AZ42" s="31">
        <v>7.0</v>
      </c>
      <c r="BA42" s="31">
        <v>11.0</v>
      </c>
      <c r="BB42" s="31">
        <v>5.0</v>
      </c>
      <c r="BC42" s="31">
        <f t="shared" ref="BC42:BE42" si="561">AU42+AZ42</f>
        <v>54</v>
      </c>
      <c r="BD42" s="31">
        <f t="shared" si="561"/>
        <v>71</v>
      </c>
      <c r="BE42" s="31">
        <f t="shared" si="561"/>
        <v>16</v>
      </c>
      <c r="BF42" s="31">
        <f t="shared" si="37"/>
        <v>141</v>
      </c>
      <c r="BG42" s="31">
        <f t="shared" si="38"/>
        <v>87.57763975</v>
      </c>
      <c r="BH42" s="117">
        <v>11.0</v>
      </c>
      <c r="BI42" s="117">
        <v>18.0</v>
      </c>
      <c r="BJ42" s="117">
        <v>3.0</v>
      </c>
      <c r="BK42" s="31">
        <f t="shared" ref="BK42:BM42" si="562">BC42+BH42</f>
        <v>65</v>
      </c>
      <c r="BL42" s="31">
        <f t="shared" si="562"/>
        <v>89</v>
      </c>
      <c r="BM42" s="31">
        <f t="shared" si="562"/>
        <v>19</v>
      </c>
      <c r="BN42" s="31">
        <f t="shared" si="40"/>
        <v>173</v>
      </c>
      <c r="BO42" s="31">
        <f t="shared" si="41"/>
        <v>87.37373737</v>
      </c>
      <c r="BP42" s="117">
        <v>6.0</v>
      </c>
      <c r="BQ42" s="118">
        <v>13.0</v>
      </c>
      <c r="BR42" s="117">
        <v>3.0</v>
      </c>
      <c r="BS42" s="31">
        <f t="shared" ref="BS42:BU42" si="563">BK42+BP42</f>
        <v>71</v>
      </c>
      <c r="BT42" s="31">
        <f t="shared" si="563"/>
        <v>102</v>
      </c>
      <c r="BU42" s="31">
        <f t="shared" si="563"/>
        <v>22</v>
      </c>
      <c r="BV42" s="31">
        <f t="shared" si="43"/>
        <v>195</v>
      </c>
      <c r="BW42" s="31">
        <f t="shared" si="44"/>
        <v>86.28318584</v>
      </c>
      <c r="BX42" s="117">
        <v>5.0</v>
      </c>
      <c r="BY42" s="117">
        <v>9.0</v>
      </c>
      <c r="BZ42" s="117">
        <v>5.0</v>
      </c>
      <c r="CA42" s="117">
        <f t="shared" ref="CA42:CC42" si="564">BS42+BX42</f>
        <v>76</v>
      </c>
      <c r="CB42" s="31">
        <f t="shared" si="564"/>
        <v>111</v>
      </c>
      <c r="CC42" s="31">
        <f t="shared" si="564"/>
        <v>27</v>
      </c>
      <c r="CD42" s="31">
        <f t="shared" si="46"/>
        <v>214</v>
      </c>
      <c r="CE42" s="31">
        <f t="shared" si="47"/>
        <v>85.9437751</v>
      </c>
      <c r="CF42" s="117">
        <v>10.0</v>
      </c>
      <c r="CG42" s="117">
        <v>12.0</v>
      </c>
      <c r="CH42" s="117">
        <v>2.0</v>
      </c>
      <c r="CI42" s="117">
        <f t="shared" ref="CI42:CK42" si="565">CA42+CF42</f>
        <v>86</v>
      </c>
      <c r="CJ42" s="31">
        <f t="shared" si="565"/>
        <v>123</v>
      </c>
      <c r="CK42" s="31">
        <f t="shared" si="565"/>
        <v>29</v>
      </c>
      <c r="CL42" s="31">
        <f t="shared" si="49"/>
        <v>238</v>
      </c>
      <c r="CM42" s="31">
        <f t="shared" si="50"/>
        <v>86.54545455</v>
      </c>
      <c r="CN42" s="117">
        <v>11.0</v>
      </c>
      <c r="CO42" s="117">
        <v>16.0</v>
      </c>
      <c r="CP42" s="117">
        <v>2.0</v>
      </c>
      <c r="CQ42" s="117">
        <f t="shared" ref="CQ42:CS42" si="566">CI42+CN42</f>
        <v>97</v>
      </c>
      <c r="CR42" s="31">
        <f t="shared" si="566"/>
        <v>139</v>
      </c>
      <c r="CS42" s="31">
        <f t="shared" si="566"/>
        <v>31</v>
      </c>
      <c r="CT42" s="31">
        <f t="shared" si="52"/>
        <v>267</v>
      </c>
      <c r="CU42" s="31">
        <f t="shared" si="53"/>
        <v>86.40776699</v>
      </c>
      <c r="CV42" s="117">
        <v>6.0</v>
      </c>
      <c r="CW42" s="117">
        <v>7.0</v>
      </c>
      <c r="CX42" s="117">
        <v>4.0</v>
      </c>
      <c r="CY42" s="117">
        <f t="shared" ref="CY42:DA42" si="567">CQ42+CV42</f>
        <v>103</v>
      </c>
      <c r="CZ42" s="31">
        <f t="shared" si="567"/>
        <v>146</v>
      </c>
      <c r="DA42" s="31">
        <f t="shared" si="567"/>
        <v>35</v>
      </c>
      <c r="DB42" s="31">
        <f t="shared" si="55"/>
        <v>284</v>
      </c>
      <c r="DC42" s="31">
        <f t="shared" si="56"/>
        <v>86.85015291</v>
      </c>
      <c r="DD42" s="117">
        <v>8.0</v>
      </c>
      <c r="DE42" s="117">
        <v>6.0</v>
      </c>
      <c r="DF42" s="117">
        <v>1.0</v>
      </c>
      <c r="DG42" s="117">
        <f t="shared" ref="DG42:DI42" si="568">CY42+DD42</f>
        <v>111</v>
      </c>
      <c r="DH42" s="31">
        <f t="shared" si="568"/>
        <v>152</v>
      </c>
      <c r="DI42" s="31">
        <f t="shared" si="568"/>
        <v>36</v>
      </c>
      <c r="DJ42" s="31">
        <f t="shared" si="58"/>
        <v>299</v>
      </c>
      <c r="DK42" s="31">
        <f t="shared" si="59"/>
        <v>86.16714697</v>
      </c>
      <c r="DL42" s="117">
        <v>10.0</v>
      </c>
      <c r="DM42" s="117">
        <v>13.0</v>
      </c>
      <c r="DN42" s="117">
        <v>0.0</v>
      </c>
      <c r="DO42" s="117">
        <f t="shared" ref="DO42:DQ42" si="569">DG42+DL42</f>
        <v>121</v>
      </c>
      <c r="DP42" s="31">
        <f t="shared" si="569"/>
        <v>165</v>
      </c>
      <c r="DQ42" s="31">
        <f t="shared" si="569"/>
        <v>36</v>
      </c>
      <c r="DR42" s="31">
        <f t="shared" si="61"/>
        <v>322</v>
      </c>
      <c r="DS42" s="31">
        <f t="shared" si="62"/>
        <v>201</v>
      </c>
      <c r="DT42" s="42">
        <f t="shared" si="63"/>
        <v>87.05035971</v>
      </c>
      <c r="DU42" s="42">
        <f t="shared" si="64"/>
        <v>86.63793103</v>
      </c>
      <c r="DV42" s="31">
        <f t="shared" si="65"/>
        <v>86.79245283</v>
      </c>
    </row>
    <row r="43" ht="15.75" customHeight="1">
      <c r="A43" s="35">
        <v>38.0</v>
      </c>
      <c r="B43" s="36" t="s">
        <v>60</v>
      </c>
      <c r="C43" s="31">
        <v>5.0</v>
      </c>
      <c r="D43" s="31">
        <v>7.0</v>
      </c>
      <c r="E43" s="31">
        <v>3.0</v>
      </c>
      <c r="F43" s="31">
        <f t="shared" si="15"/>
        <v>15</v>
      </c>
      <c r="G43" s="31">
        <f t="shared" si="16"/>
        <v>12</v>
      </c>
      <c r="H43" s="31">
        <f t="shared" si="17"/>
        <v>92.30769231</v>
      </c>
      <c r="I43" s="31">
        <v>3.0</v>
      </c>
      <c r="J43" s="31">
        <f t="shared" si="18"/>
        <v>100</v>
      </c>
      <c r="K43" s="31">
        <f t="shared" si="19"/>
        <v>93.75</v>
      </c>
      <c r="L43" s="31">
        <v>8.0</v>
      </c>
      <c r="M43" s="31">
        <v>12.0</v>
      </c>
      <c r="N43" s="31">
        <v>2.0</v>
      </c>
      <c r="O43" s="31">
        <f t="shared" ref="O43:P43" si="570">C43+L43</f>
        <v>13</v>
      </c>
      <c r="P43" s="31">
        <f t="shared" si="570"/>
        <v>19</v>
      </c>
      <c r="Q43" s="31">
        <f t="shared" si="21"/>
        <v>5</v>
      </c>
      <c r="R43" s="31">
        <f t="shared" si="22"/>
        <v>37</v>
      </c>
      <c r="S43" s="31">
        <f t="shared" si="23"/>
        <v>92.5</v>
      </c>
      <c r="T43" s="31">
        <v>12.0</v>
      </c>
      <c r="U43" s="31">
        <v>15.0</v>
      </c>
      <c r="V43" s="31">
        <v>2.0</v>
      </c>
      <c r="W43" s="31">
        <f t="shared" ref="W43:Y43" si="571">O43+T43</f>
        <v>25</v>
      </c>
      <c r="X43" s="31">
        <f t="shared" si="571"/>
        <v>34</v>
      </c>
      <c r="Y43" s="31">
        <f t="shared" si="571"/>
        <v>7</v>
      </c>
      <c r="Z43" s="31">
        <f t="shared" si="25"/>
        <v>66</v>
      </c>
      <c r="AA43" s="31">
        <f t="shared" si="26"/>
        <v>95.65217391</v>
      </c>
      <c r="AB43" s="31">
        <v>10.0</v>
      </c>
      <c r="AC43" s="31">
        <v>15.0</v>
      </c>
      <c r="AD43" s="31">
        <v>3.0</v>
      </c>
      <c r="AE43" s="31">
        <f t="shared" ref="AE43:AG43" si="572">W43+AB43</f>
        <v>35</v>
      </c>
      <c r="AF43" s="31">
        <f t="shared" si="572"/>
        <v>49</v>
      </c>
      <c r="AG43" s="31">
        <f t="shared" si="572"/>
        <v>10</v>
      </c>
      <c r="AH43" s="31">
        <f t="shared" si="28"/>
        <v>94</v>
      </c>
      <c r="AI43" s="31">
        <f t="shared" si="29"/>
        <v>95.91836735</v>
      </c>
      <c r="AJ43" s="31">
        <v>11.0</v>
      </c>
      <c r="AK43" s="31">
        <v>12.0</v>
      </c>
      <c r="AL43" s="31">
        <v>2.0</v>
      </c>
      <c r="AM43" s="31">
        <f t="shared" ref="AM43:AO43" si="573">AE43+AJ43</f>
        <v>46</v>
      </c>
      <c r="AN43" s="31">
        <f t="shared" si="573"/>
        <v>61</v>
      </c>
      <c r="AO43" s="31">
        <f t="shared" si="573"/>
        <v>12</v>
      </c>
      <c r="AP43" s="31">
        <f t="shared" si="31"/>
        <v>119</v>
      </c>
      <c r="AQ43" s="31">
        <f t="shared" si="32"/>
        <v>96.74796748</v>
      </c>
      <c r="AR43" s="31">
        <v>6.0</v>
      </c>
      <c r="AS43" s="31">
        <v>5.0</v>
      </c>
      <c r="AT43" s="31">
        <v>0.0</v>
      </c>
      <c r="AU43" s="31">
        <f t="shared" ref="AU43:AW43" si="574">AM43+AR43</f>
        <v>52</v>
      </c>
      <c r="AV43" s="31">
        <f t="shared" si="574"/>
        <v>66</v>
      </c>
      <c r="AW43" s="31">
        <f t="shared" si="574"/>
        <v>12</v>
      </c>
      <c r="AX43" s="31">
        <f t="shared" si="34"/>
        <v>130</v>
      </c>
      <c r="AY43" s="31">
        <f t="shared" si="35"/>
        <v>97.01492537</v>
      </c>
      <c r="AZ43" s="31">
        <v>6.0</v>
      </c>
      <c r="BA43" s="31">
        <v>14.0</v>
      </c>
      <c r="BB43" s="31">
        <v>5.0</v>
      </c>
      <c r="BC43" s="31">
        <f t="shared" ref="BC43:BE43" si="575">AU43+AZ43</f>
        <v>58</v>
      </c>
      <c r="BD43" s="31">
        <f t="shared" si="575"/>
        <v>80</v>
      </c>
      <c r="BE43" s="31">
        <f t="shared" si="575"/>
        <v>17</v>
      </c>
      <c r="BF43" s="31">
        <f t="shared" si="37"/>
        <v>155</v>
      </c>
      <c r="BG43" s="31">
        <f t="shared" si="38"/>
        <v>96.27329193</v>
      </c>
      <c r="BH43" s="117">
        <v>12.0</v>
      </c>
      <c r="BI43" s="117">
        <v>19.0</v>
      </c>
      <c r="BJ43" s="117">
        <v>4.0</v>
      </c>
      <c r="BK43" s="31">
        <f t="shared" ref="BK43:BM43" si="576">BC43+BH43</f>
        <v>70</v>
      </c>
      <c r="BL43" s="31">
        <f t="shared" si="576"/>
        <v>99</v>
      </c>
      <c r="BM43" s="31">
        <f t="shared" si="576"/>
        <v>21</v>
      </c>
      <c r="BN43" s="31">
        <f t="shared" si="40"/>
        <v>190</v>
      </c>
      <c r="BO43" s="31">
        <f t="shared" si="41"/>
        <v>95.95959596</v>
      </c>
      <c r="BP43" s="117">
        <v>10.0</v>
      </c>
      <c r="BQ43" s="118">
        <v>14.0</v>
      </c>
      <c r="BR43" s="117">
        <v>4.0</v>
      </c>
      <c r="BS43" s="31">
        <f t="shared" ref="BS43:BU43" si="577">BK43+BP43</f>
        <v>80</v>
      </c>
      <c r="BT43" s="31">
        <f t="shared" si="577"/>
        <v>113</v>
      </c>
      <c r="BU43" s="31">
        <f t="shared" si="577"/>
        <v>25</v>
      </c>
      <c r="BV43" s="31">
        <f t="shared" si="43"/>
        <v>218</v>
      </c>
      <c r="BW43" s="31">
        <f t="shared" si="44"/>
        <v>96.46017699</v>
      </c>
      <c r="BX43" s="117">
        <v>4.0</v>
      </c>
      <c r="BY43" s="117">
        <v>13.0</v>
      </c>
      <c r="BZ43" s="117">
        <v>5.0</v>
      </c>
      <c r="CA43" s="117">
        <f t="shared" ref="CA43:CC43" si="578">BS43+BX43</f>
        <v>84</v>
      </c>
      <c r="CB43" s="31">
        <f t="shared" si="578"/>
        <v>126</v>
      </c>
      <c r="CC43" s="31">
        <f t="shared" si="578"/>
        <v>30</v>
      </c>
      <c r="CD43" s="31">
        <f t="shared" si="46"/>
        <v>240</v>
      </c>
      <c r="CE43" s="31">
        <f t="shared" si="47"/>
        <v>96.38554217</v>
      </c>
      <c r="CF43" s="117">
        <v>9.0</v>
      </c>
      <c r="CG43" s="117">
        <v>12.0</v>
      </c>
      <c r="CH43" s="117">
        <v>1.0</v>
      </c>
      <c r="CI43" s="117">
        <f t="shared" ref="CI43:CK43" si="579">CA43+CF43</f>
        <v>93</v>
      </c>
      <c r="CJ43" s="31">
        <f t="shared" si="579"/>
        <v>138</v>
      </c>
      <c r="CK43" s="31">
        <f t="shared" si="579"/>
        <v>31</v>
      </c>
      <c r="CL43" s="31">
        <f t="shared" si="49"/>
        <v>262</v>
      </c>
      <c r="CM43" s="31">
        <f t="shared" si="50"/>
        <v>95.27272727</v>
      </c>
      <c r="CN43" s="117">
        <v>12.0</v>
      </c>
      <c r="CO43" s="117">
        <v>20.0</v>
      </c>
      <c r="CP43" s="117">
        <v>2.0</v>
      </c>
      <c r="CQ43" s="117">
        <f t="shared" ref="CQ43:CS43" si="580">CI43+CN43</f>
        <v>105</v>
      </c>
      <c r="CR43" s="31">
        <f t="shared" si="580"/>
        <v>158</v>
      </c>
      <c r="CS43" s="31">
        <f t="shared" si="580"/>
        <v>33</v>
      </c>
      <c r="CT43" s="31">
        <f t="shared" si="52"/>
        <v>296</v>
      </c>
      <c r="CU43" s="31">
        <f t="shared" si="53"/>
        <v>95.79288026</v>
      </c>
      <c r="CV43" s="117">
        <v>6.0</v>
      </c>
      <c r="CW43" s="117">
        <v>8.0</v>
      </c>
      <c r="CX43" s="117">
        <v>4.0</v>
      </c>
      <c r="CY43" s="117">
        <f t="shared" ref="CY43:DA43" si="581">CQ43+CV43</f>
        <v>111</v>
      </c>
      <c r="CZ43" s="31">
        <f t="shared" si="581"/>
        <v>166</v>
      </c>
      <c r="DA43" s="31">
        <f t="shared" si="581"/>
        <v>37</v>
      </c>
      <c r="DB43" s="31">
        <f t="shared" si="55"/>
        <v>314</v>
      </c>
      <c r="DC43" s="31">
        <f t="shared" si="56"/>
        <v>96.02446483</v>
      </c>
      <c r="DD43" s="117">
        <v>8.0</v>
      </c>
      <c r="DE43" s="117">
        <v>9.0</v>
      </c>
      <c r="DF43" s="117">
        <v>1.0</v>
      </c>
      <c r="DG43" s="117">
        <f t="shared" ref="DG43:DI43" si="582">CY43+DD43</f>
        <v>119</v>
      </c>
      <c r="DH43" s="31">
        <f t="shared" si="582"/>
        <v>175</v>
      </c>
      <c r="DI43" s="31">
        <f t="shared" si="582"/>
        <v>38</v>
      </c>
      <c r="DJ43" s="31">
        <f t="shared" si="58"/>
        <v>332</v>
      </c>
      <c r="DK43" s="31">
        <f t="shared" si="59"/>
        <v>95.67723343</v>
      </c>
      <c r="DL43" s="117">
        <v>9.0</v>
      </c>
      <c r="DM43" s="117">
        <v>13.0</v>
      </c>
      <c r="DN43" s="117">
        <v>0.0</v>
      </c>
      <c r="DO43" s="117">
        <f t="shared" ref="DO43:DQ43" si="583">DG43+DL43</f>
        <v>128</v>
      </c>
      <c r="DP43" s="31">
        <f t="shared" si="583"/>
        <v>188</v>
      </c>
      <c r="DQ43" s="31">
        <f t="shared" si="583"/>
        <v>38</v>
      </c>
      <c r="DR43" s="31">
        <f t="shared" si="61"/>
        <v>354</v>
      </c>
      <c r="DS43" s="31">
        <f t="shared" si="62"/>
        <v>226</v>
      </c>
      <c r="DT43" s="42">
        <f t="shared" si="63"/>
        <v>92.08633094</v>
      </c>
      <c r="DU43" s="42">
        <f t="shared" si="64"/>
        <v>97.4137931</v>
      </c>
      <c r="DV43" s="31">
        <f t="shared" si="65"/>
        <v>95.41778976</v>
      </c>
    </row>
    <row r="44" ht="15.75" customHeight="1">
      <c r="A44" s="35">
        <v>39.0</v>
      </c>
      <c r="B44" s="36" t="s">
        <v>61</v>
      </c>
      <c r="C44" s="31">
        <v>4.0</v>
      </c>
      <c r="D44" s="31">
        <v>4.0</v>
      </c>
      <c r="E44" s="31">
        <v>2.0</v>
      </c>
      <c r="F44" s="31">
        <f t="shared" si="15"/>
        <v>10</v>
      </c>
      <c r="G44" s="31">
        <f t="shared" si="16"/>
        <v>8</v>
      </c>
      <c r="H44" s="31">
        <f t="shared" si="17"/>
        <v>61.53846154</v>
      </c>
      <c r="I44" s="31">
        <v>2.0</v>
      </c>
      <c r="J44" s="31">
        <f t="shared" si="18"/>
        <v>66.66666667</v>
      </c>
      <c r="K44" s="131">
        <f t="shared" si="19"/>
        <v>62.5</v>
      </c>
      <c r="L44" s="31">
        <v>8.0</v>
      </c>
      <c r="M44" s="31">
        <v>12.0</v>
      </c>
      <c r="N44" s="31">
        <v>2.0</v>
      </c>
      <c r="O44" s="31">
        <f t="shared" ref="O44:P44" si="584">C44+L44</f>
        <v>12</v>
      </c>
      <c r="P44" s="31">
        <f t="shared" si="584"/>
        <v>16</v>
      </c>
      <c r="Q44" s="31">
        <f t="shared" si="21"/>
        <v>4</v>
      </c>
      <c r="R44" s="31">
        <f t="shared" si="22"/>
        <v>32</v>
      </c>
      <c r="S44" s="31">
        <f t="shared" si="23"/>
        <v>80</v>
      </c>
      <c r="T44" s="31">
        <v>11.0</v>
      </c>
      <c r="U44" s="31">
        <v>14.0</v>
      </c>
      <c r="V44" s="31">
        <v>2.0</v>
      </c>
      <c r="W44" s="31">
        <f t="shared" ref="W44:Y44" si="585">O44+T44</f>
        <v>23</v>
      </c>
      <c r="X44" s="31">
        <f t="shared" si="585"/>
        <v>30</v>
      </c>
      <c r="Y44" s="31">
        <f t="shared" si="585"/>
        <v>6</v>
      </c>
      <c r="Z44" s="31">
        <f t="shared" si="25"/>
        <v>59</v>
      </c>
      <c r="AA44" s="31">
        <f t="shared" si="26"/>
        <v>85.50724638</v>
      </c>
      <c r="AB44" s="31">
        <v>8.0</v>
      </c>
      <c r="AC44" s="31">
        <v>12.0</v>
      </c>
      <c r="AD44" s="31">
        <v>2.0</v>
      </c>
      <c r="AE44" s="31">
        <f t="shared" ref="AE44:AG44" si="586">W44+AB44</f>
        <v>31</v>
      </c>
      <c r="AF44" s="31">
        <f t="shared" si="586"/>
        <v>42</v>
      </c>
      <c r="AG44" s="31">
        <f t="shared" si="586"/>
        <v>8</v>
      </c>
      <c r="AH44" s="31">
        <f t="shared" si="28"/>
        <v>81</v>
      </c>
      <c r="AI44" s="31">
        <f t="shared" si="29"/>
        <v>82.65306122</v>
      </c>
      <c r="AJ44" s="31">
        <v>10.0</v>
      </c>
      <c r="AK44" s="31">
        <v>11.0</v>
      </c>
      <c r="AL44" s="31">
        <v>2.0</v>
      </c>
      <c r="AM44" s="31">
        <f t="shared" ref="AM44:AO44" si="587">AE44+AJ44</f>
        <v>41</v>
      </c>
      <c r="AN44" s="31">
        <f t="shared" si="587"/>
        <v>53</v>
      </c>
      <c r="AO44" s="31">
        <f t="shared" si="587"/>
        <v>10</v>
      </c>
      <c r="AP44" s="31">
        <f t="shared" si="31"/>
        <v>104</v>
      </c>
      <c r="AQ44" s="31">
        <f t="shared" si="32"/>
        <v>84.55284553</v>
      </c>
      <c r="AR44" s="31">
        <v>4.0</v>
      </c>
      <c r="AS44" s="31">
        <v>2.0</v>
      </c>
      <c r="AT44" s="31">
        <v>0.0</v>
      </c>
      <c r="AU44" s="31">
        <f t="shared" ref="AU44:AW44" si="588">AM44+AR44</f>
        <v>45</v>
      </c>
      <c r="AV44" s="31">
        <f t="shared" si="588"/>
        <v>55</v>
      </c>
      <c r="AW44" s="31">
        <f t="shared" si="588"/>
        <v>10</v>
      </c>
      <c r="AX44" s="31">
        <f t="shared" si="34"/>
        <v>110</v>
      </c>
      <c r="AY44" s="31">
        <f t="shared" si="35"/>
        <v>82.08955224</v>
      </c>
      <c r="AZ44" s="31">
        <v>8.0</v>
      </c>
      <c r="BA44" s="31">
        <v>11.0</v>
      </c>
      <c r="BB44" s="31">
        <v>5.0</v>
      </c>
      <c r="BC44" s="31">
        <f t="shared" ref="BC44:BE44" si="589">AU44+AZ44</f>
        <v>53</v>
      </c>
      <c r="BD44" s="31">
        <f t="shared" si="589"/>
        <v>66</v>
      </c>
      <c r="BE44" s="31">
        <f t="shared" si="589"/>
        <v>15</v>
      </c>
      <c r="BF44" s="31">
        <f t="shared" si="37"/>
        <v>134</v>
      </c>
      <c r="BG44" s="31">
        <f t="shared" si="38"/>
        <v>83.22981366</v>
      </c>
      <c r="BH44" s="117">
        <v>12.0</v>
      </c>
      <c r="BI44" s="117">
        <v>20.0</v>
      </c>
      <c r="BJ44" s="117">
        <v>4.0</v>
      </c>
      <c r="BK44" s="31">
        <f t="shared" ref="BK44:BM44" si="590">BC44+BH44</f>
        <v>65</v>
      </c>
      <c r="BL44" s="31">
        <f t="shared" si="590"/>
        <v>86</v>
      </c>
      <c r="BM44" s="31">
        <f t="shared" si="590"/>
        <v>19</v>
      </c>
      <c r="BN44" s="31">
        <f t="shared" si="40"/>
        <v>170</v>
      </c>
      <c r="BO44" s="31">
        <f t="shared" si="41"/>
        <v>85.85858586</v>
      </c>
      <c r="BP44" s="117">
        <v>9.0</v>
      </c>
      <c r="BQ44" s="118">
        <v>12.0</v>
      </c>
      <c r="BR44" s="117">
        <v>3.0</v>
      </c>
      <c r="BS44" s="31">
        <f t="shared" ref="BS44:BU44" si="591">BK44+BP44</f>
        <v>74</v>
      </c>
      <c r="BT44" s="31">
        <f t="shared" si="591"/>
        <v>98</v>
      </c>
      <c r="BU44" s="31">
        <f t="shared" si="591"/>
        <v>22</v>
      </c>
      <c r="BV44" s="31">
        <f t="shared" si="43"/>
        <v>194</v>
      </c>
      <c r="BW44" s="31">
        <f t="shared" si="44"/>
        <v>85.84070796</v>
      </c>
      <c r="BX44" s="117">
        <v>5.0</v>
      </c>
      <c r="BY44" s="117">
        <v>13.0</v>
      </c>
      <c r="BZ44" s="117">
        <v>5.0</v>
      </c>
      <c r="CA44" s="117">
        <f t="shared" ref="CA44:CC44" si="592">BS44+BX44</f>
        <v>79</v>
      </c>
      <c r="CB44" s="31">
        <f t="shared" si="592"/>
        <v>111</v>
      </c>
      <c r="CC44" s="31">
        <f t="shared" si="592"/>
        <v>27</v>
      </c>
      <c r="CD44" s="31">
        <f t="shared" si="46"/>
        <v>217</v>
      </c>
      <c r="CE44" s="31">
        <f t="shared" si="47"/>
        <v>87.14859438</v>
      </c>
      <c r="CF44" s="117">
        <v>8.0</v>
      </c>
      <c r="CG44" s="117">
        <v>9.0</v>
      </c>
      <c r="CH44" s="117">
        <v>2.0</v>
      </c>
      <c r="CI44" s="117">
        <f t="shared" ref="CI44:CK44" si="593">CA44+CF44</f>
        <v>87</v>
      </c>
      <c r="CJ44" s="31">
        <f t="shared" si="593"/>
        <v>120</v>
      </c>
      <c r="CK44" s="31">
        <f t="shared" si="593"/>
        <v>29</v>
      </c>
      <c r="CL44" s="31">
        <f t="shared" si="49"/>
        <v>236</v>
      </c>
      <c r="CM44" s="31">
        <f t="shared" si="50"/>
        <v>85.81818182</v>
      </c>
      <c r="CN44" s="117">
        <v>12.0</v>
      </c>
      <c r="CO44" s="117">
        <v>20.0</v>
      </c>
      <c r="CP44" s="117">
        <v>2.0</v>
      </c>
      <c r="CQ44" s="117">
        <f t="shared" ref="CQ44:CS44" si="594">CI44+CN44</f>
        <v>99</v>
      </c>
      <c r="CR44" s="31">
        <f t="shared" si="594"/>
        <v>140</v>
      </c>
      <c r="CS44" s="31">
        <f t="shared" si="594"/>
        <v>31</v>
      </c>
      <c r="CT44" s="31">
        <f t="shared" si="52"/>
        <v>270</v>
      </c>
      <c r="CU44" s="31">
        <f t="shared" si="53"/>
        <v>87.37864078</v>
      </c>
      <c r="CV44" s="117">
        <v>5.0</v>
      </c>
      <c r="CW44" s="117">
        <v>8.0</v>
      </c>
      <c r="CX44" s="117">
        <v>4.0</v>
      </c>
      <c r="CY44" s="117">
        <f t="shared" ref="CY44:DA44" si="595">CQ44+CV44</f>
        <v>104</v>
      </c>
      <c r="CZ44" s="31">
        <f t="shared" si="595"/>
        <v>148</v>
      </c>
      <c r="DA44" s="31">
        <f t="shared" si="595"/>
        <v>35</v>
      </c>
      <c r="DB44" s="31">
        <f t="shared" si="55"/>
        <v>287</v>
      </c>
      <c r="DC44" s="31">
        <f t="shared" si="56"/>
        <v>87.7675841</v>
      </c>
      <c r="DD44" s="117">
        <v>8.0</v>
      </c>
      <c r="DE44" s="117">
        <v>10.0</v>
      </c>
      <c r="DF44" s="117">
        <v>1.0</v>
      </c>
      <c r="DG44" s="117">
        <f t="shared" ref="DG44:DI44" si="596">CY44+DD44</f>
        <v>112</v>
      </c>
      <c r="DH44" s="31">
        <f t="shared" si="596"/>
        <v>158</v>
      </c>
      <c r="DI44" s="31">
        <f t="shared" si="596"/>
        <v>36</v>
      </c>
      <c r="DJ44" s="31">
        <f t="shared" si="58"/>
        <v>306</v>
      </c>
      <c r="DK44" s="31">
        <f t="shared" si="59"/>
        <v>88.18443804</v>
      </c>
      <c r="DL44" s="117">
        <v>8.0</v>
      </c>
      <c r="DM44" s="117">
        <v>13.0</v>
      </c>
      <c r="DN44" s="117">
        <v>0.0</v>
      </c>
      <c r="DO44" s="117">
        <f t="shared" ref="DO44:DQ44" si="597">DG44+DL44</f>
        <v>120</v>
      </c>
      <c r="DP44" s="31">
        <f t="shared" si="597"/>
        <v>171</v>
      </c>
      <c r="DQ44" s="31">
        <f t="shared" si="597"/>
        <v>36</v>
      </c>
      <c r="DR44" s="31">
        <f t="shared" si="61"/>
        <v>327</v>
      </c>
      <c r="DS44" s="31">
        <f t="shared" si="62"/>
        <v>207</v>
      </c>
      <c r="DT44" s="42">
        <f t="shared" si="63"/>
        <v>86.33093525</v>
      </c>
      <c r="DU44" s="42">
        <f t="shared" si="64"/>
        <v>89.22413793</v>
      </c>
      <c r="DV44" s="31">
        <f t="shared" si="65"/>
        <v>88.14016173</v>
      </c>
    </row>
    <row r="45" ht="15.75" customHeight="1">
      <c r="A45" s="35">
        <v>40.0</v>
      </c>
      <c r="B45" s="36" t="s">
        <v>62</v>
      </c>
      <c r="C45" s="31">
        <v>5.0</v>
      </c>
      <c r="D45" s="31">
        <v>8.0</v>
      </c>
      <c r="E45" s="31">
        <v>3.0</v>
      </c>
      <c r="F45" s="31">
        <f t="shared" si="15"/>
        <v>16</v>
      </c>
      <c r="G45" s="31">
        <f t="shared" si="16"/>
        <v>13</v>
      </c>
      <c r="H45" s="31">
        <f t="shared" si="17"/>
        <v>100</v>
      </c>
      <c r="I45" s="31">
        <v>3.0</v>
      </c>
      <c r="J45" s="31">
        <f t="shared" si="18"/>
        <v>100</v>
      </c>
      <c r="K45" s="31">
        <f t="shared" si="19"/>
        <v>100</v>
      </c>
      <c r="L45" s="31">
        <v>8.0</v>
      </c>
      <c r="M45" s="31">
        <v>11.0</v>
      </c>
      <c r="N45" s="31">
        <v>2.0</v>
      </c>
      <c r="O45" s="31">
        <f t="shared" ref="O45:P45" si="598">C45+L45</f>
        <v>13</v>
      </c>
      <c r="P45" s="31">
        <f t="shared" si="598"/>
        <v>19</v>
      </c>
      <c r="Q45" s="31">
        <f t="shared" si="21"/>
        <v>5</v>
      </c>
      <c r="R45" s="31">
        <f t="shared" si="22"/>
        <v>37</v>
      </c>
      <c r="S45" s="31">
        <f t="shared" si="23"/>
        <v>92.5</v>
      </c>
      <c r="T45" s="31">
        <v>11.0</v>
      </c>
      <c r="U45" s="31">
        <v>13.0</v>
      </c>
      <c r="V45" s="31">
        <v>2.0</v>
      </c>
      <c r="W45" s="31">
        <f t="shared" ref="W45:Y45" si="599">O45+T45</f>
        <v>24</v>
      </c>
      <c r="X45" s="31">
        <f t="shared" si="599"/>
        <v>32</v>
      </c>
      <c r="Y45" s="31">
        <f t="shared" si="599"/>
        <v>7</v>
      </c>
      <c r="Z45" s="31">
        <f t="shared" si="25"/>
        <v>63</v>
      </c>
      <c r="AA45" s="31">
        <f t="shared" si="26"/>
        <v>91.30434783</v>
      </c>
      <c r="AB45" s="31">
        <v>10.0</v>
      </c>
      <c r="AC45" s="31">
        <v>15.0</v>
      </c>
      <c r="AD45" s="31">
        <v>3.0</v>
      </c>
      <c r="AE45" s="31">
        <f t="shared" ref="AE45:AG45" si="600">W45+AB45</f>
        <v>34</v>
      </c>
      <c r="AF45" s="31">
        <f t="shared" si="600"/>
        <v>47</v>
      </c>
      <c r="AG45" s="31">
        <f t="shared" si="600"/>
        <v>10</v>
      </c>
      <c r="AH45" s="31">
        <f t="shared" si="28"/>
        <v>91</v>
      </c>
      <c r="AI45" s="31">
        <f t="shared" si="29"/>
        <v>92.85714286</v>
      </c>
      <c r="AJ45" s="31">
        <v>11.0</v>
      </c>
      <c r="AK45" s="31">
        <v>10.0</v>
      </c>
      <c r="AL45" s="31">
        <v>2.0</v>
      </c>
      <c r="AM45" s="31">
        <f t="shared" ref="AM45:AO45" si="601">AE45+AJ45</f>
        <v>45</v>
      </c>
      <c r="AN45" s="31">
        <f t="shared" si="601"/>
        <v>57</v>
      </c>
      <c r="AO45" s="31">
        <f t="shared" si="601"/>
        <v>12</v>
      </c>
      <c r="AP45" s="31">
        <f t="shared" si="31"/>
        <v>114</v>
      </c>
      <c r="AQ45" s="31">
        <f t="shared" si="32"/>
        <v>92.68292683</v>
      </c>
      <c r="AR45" s="31">
        <v>5.0</v>
      </c>
      <c r="AS45" s="31">
        <v>5.0</v>
      </c>
      <c r="AT45" s="31">
        <v>0.0</v>
      </c>
      <c r="AU45" s="31">
        <f t="shared" ref="AU45:AW45" si="602">AM45+AR45</f>
        <v>50</v>
      </c>
      <c r="AV45" s="31">
        <f t="shared" si="602"/>
        <v>62</v>
      </c>
      <c r="AW45" s="31">
        <f t="shared" si="602"/>
        <v>12</v>
      </c>
      <c r="AX45" s="31">
        <f t="shared" si="34"/>
        <v>124</v>
      </c>
      <c r="AY45" s="31">
        <f t="shared" si="35"/>
        <v>92.53731343</v>
      </c>
      <c r="AZ45" s="31">
        <v>8.0</v>
      </c>
      <c r="BA45" s="31">
        <v>13.0</v>
      </c>
      <c r="BB45" s="31">
        <v>5.0</v>
      </c>
      <c r="BC45" s="31">
        <f t="shared" ref="BC45:BE45" si="603">AU45+AZ45</f>
        <v>58</v>
      </c>
      <c r="BD45" s="31">
        <f t="shared" si="603"/>
        <v>75</v>
      </c>
      <c r="BE45" s="31">
        <f t="shared" si="603"/>
        <v>17</v>
      </c>
      <c r="BF45" s="31">
        <f t="shared" si="37"/>
        <v>150</v>
      </c>
      <c r="BG45" s="31">
        <f t="shared" si="38"/>
        <v>93.16770186</v>
      </c>
      <c r="BH45" s="117">
        <v>11.0</v>
      </c>
      <c r="BI45" s="117">
        <v>17.0</v>
      </c>
      <c r="BJ45" s="118">
        <v>4.0</v>
      </c>
      <c r="BK45" s="31">
        <f t="shared" ref="BK45:BM45" si="604">BC45+BH45</f>
        <v>69</v>
      </c>
      <c r="BL45" s="31">
        <f t="shared" si="604"/>
        <v>92</v>
      </c>
      <c r="BM45" s="31">
        <f t="shared" si="604"/>
        <v>21</v>
      </c>
      <c r="BN45" s="31">
        <f t="shared" si="40"/>
        <v>182</v>
      </c>
      <c r="BO45" s="31">
        <f t="shared" si="41"/>
        <v>91.91919192</v>
      </c>
      <c r="BP45" s="117">
        <v>8.0</v>
      </c>
      <c r="BQ45" s="118">
        <v>11.0</v>
      </c>
      <c r="BR45" s="117">
        <v>2.0</v>
      </c>
      <c r="BS45" s="31">
        <f t="shared" ref="BS45:BU45" si="605">BK45+BP45</f>
        <v>77</v>
      </c>
      <c r="BT45" s="31">
        <f t="shared" si="605"/>
        <v>103</v>
      </c>
      <c r="BU45" s="31">
        <f t="shared" si="605"/>
        <v>23</v>
      </c>
      <c r="BV45" s="31">
        <f t="shared" si="43"/>
        <v>203</v>
      </c>
      <c r="BW45" s="31">
        <f t="shared" si="44"/>
        <v>89.82300885</v>
      </c>
      <c r="BX45" s="117">
        <v>3.0</v>
      </c>
      <c r="BY45" s="117">
        <v>12.0</v>
      </c>
      <c r="BZ45" s="117">
        <v>4.0</v>
      </c>
      <c r="CA45" s="117">
        <f t="shared" ref="CA45:CC45" si="606">BS45+BX45</f>
        <v>80</v>
      </c>
      <c r="CB45" s="31">
        <f t="shared" si="606"/>
        <v>115</v>
      </c>
      <c r="CC45" s="31">
        <f t="shared" si="606"/>
        <v>27</v>
      </c>
      <c r="CD45" s="31">
        <f t="shared" si="46"/>
        <v>222</v>
      </c>
      <c r="CE45" s="31">
        <f t="shared" si="47"/>
        <v>89.15662651</v>
      </c>
      <c r="CF45" s="117">
        <v>11.0</v>
      </c>
      <c r="CG45" s="117">
        <v>12.0</v>
      </c>
      <c r="CH45" s="117">
        <v>2.0</v>
      </c>
      <c r="CI45" s="117">
        <f t="shared" ref="CI45:CK45" si="607">CA45+CF45</f>
        <v>91</v>
      </c>
      <c r="CJ45" s="31">
        <f t="shared" si="607"/>
        <v>127</v>
      </c>
      <c r="CK45" s="31">
        <f t="shared" si="607"/>
        <v>29</v>
      </c>
      <c r="CL45" s="31">
        <f t="shared" si="49"/>
        <v>247</v>
      </c>
      <c r="CM45" s="31">
        <f t="shared" si="50"/>
        <v>89.81818182</v>
      </c>
      <c r="CN45" s="117">
        <v>12.0</v>
      </c>
      <c r="CO45" s="117">
        <v>18.0</v>
      </c>
      <c r="CP45" s="117">
        <v>2.0</v>
      </c>
      <c r="CQ45" s="117">
        <f t="shared" ref="CQ45:CS45" si="608">CI45+CN45</f>
        <v>103</v>
      </c>
      <c r="CR45" s="31">
        <f t="shared" si="608"/>
        <v>145</v>
      </c>
      <c r="CS45" s="31">
        <f t="shared" si="608"/>
        <v>31</v>
      </c>
      <c r="CT45" s="31">
        <f t="shared" si="52"/>
        <v>279</v>
      </c>
      <c r="CU45" s="31">
        <f t="shared" si="53"/>
        <v>90.29126214</v>
      </c>
      <c r="CV45" s="118">
        <v>6.0</v>
      </c>
      <c r="CW45" s="117">
        <v>8.0</v>
      </c>
      <c r="CX45" s="117">
        <v>3.0</v>
      </c>
      <c r="CY45" s="117">
        <f t="shared" ref="CY45:DA45" si="609">CQ45+CV45</f>
        <v>109</v>
      </c>
      <c r="CZ45" s="31">
        <f t="shared" si="609"/>
        <v>153</v>
      </c>
      <c r="DA45" s="31">
        <f t="shared" si="609"/>
        <v>34</v>
      </c>
      <c r="DB45" s="31">
        <f t="shared" si="55"/>
        <v>296</v>
      </c>
      <c r="DC45" s="31">
        <f t="shared" si="56"/>
        <v>90.51987768</v>
      </c>
      <c r="DD45" s="117">
        <v>7.0</v>
      </c>
      <c r="DE45" s="117">
        <v>9.0</v>
      </c>
      <c r="DF45" s="117">
        <v>1.0</v>
      </c>
      <c r="DG45" s="117">
        <f t="shared" ref="DG45:DI45" si="610">CY45+DD45</f>
        <v>116</v>
      </c>
      <c r="DH45" s="31">
        <f t="shared" si="610"/>
        <v>162</v>
      </c>
      <c r="DI45" s="31">
        <f t="shared" si="610"/>
        <v>35</v>
      </c>
      <c r="DJ45" s="31">
        <f t="shared" si="58"/>
        <v>313</v>
      </c>
      <c r="DK45" s="31">
        <f t="shared" si="59"/>
        <v>90.20172911</v>
      </c>
      <c r="DL45" s="117">
        <v>10.0</v>
      </c>
      <c r="DM45" s="117">
        <v>13.0</v>
      </c>
      <c r="DN45" s="117">
        <v>0.0</v>
      </c>
      <c r="DO45" s="117">
        <f t="shared" ref="DO45:DQ45" si="611">DG45+DL45</f>
        <v>126</v>
      </c>
      <c r="DP45" s="31">
        <f t="shared" si="611"/>
        <v>175</v>
      </c>
      <c r="DQ45" s="31">
        <f t="shared" si="611"/>
        <v>35</v>
      </c>
      <c r="DR45" s="31">
        <f t="shared" si="61"/>
        <v>336</v>
      </c>
      <c r="DS45" s="31">
        <f t="shared" si="62"/>
        <v>210</v>
      </c>
      <c r="DT45" s="42">
        <f t="shared" si="63"/>
        <v>90.64748201</v>
      </c>
      <c r="DU45" s="42">
        <f t="shared" si="64"/>
        <v>90.51724138</v>
      </c>
      <c r="DV45" s="31">
        <f t="shared" si="65"/>
        <v>90.56603774</v>
      </c>
    </row>
    <row r="46" ht="15.75" customHeight="1">
      <c r="A46" s="37"/>
      <c r="B46" s="37"/>
      <c r="AL46" s="23"/>
      <c r="CR46" s="31"/>
      <c r="DT46" s="4"/>
      <c r="DU46" s="4"/>
    </row>
    <row r="47" ht="15.75" customHeight="1">
      <c r="CR47" s="31"/>
      <c r="DT47" s="4"/>
      <c r="DU47" s="4"/>
    </row>
    <row r="48" ht="15.75" customHeight="1">
      <c r="DT48" s="4"/>
      <c r="DU48" s="4"/>
    </row>
    <row r="49" ht="15.75" customHeight="1">
      <c r="DT49" s="4"/>
      <c r="DU49" s="4"/>
    </row>
    <row r="50" ht="15.75" customHeight="1">
      <c r="DT50" s="4"/>
      <c r="DU50" s="4"/>
    </row>
    <row r="51" ht="15.75" customHeight="1">
      <c r="DT51" s="4"/>
      <c r="DU51" s="4"/>
    </row>
    <row r="52" ht="15.75" customHeight="1">
      <c r="DT52" s="4"/>
      <c r="DU52" s="4"/>
    </row>
    <row r="53" ht="15.75" customHeight="1">
      <c r="DT53" s="4"/>
      <c r="DU53" s="4"/>
    </row>
    <row r="54" ht="15.75" customHeight="1">
      <c r="DT54" s="4"/>
      <c r="DU54" s="4"/>
    </row>
    <row r="55" ht="15.75" customHeight="1">
      <c r="DT55" s="4"/>
      <c r="DU55" s="4"/>
    </row>
    <row r="56" ht="15.75" customHeight="1">
      <c r="DT56" s="4"/>
      <c r="DU56" s="4"/>
    </row>
    <row r="57" ht="15.75" customHeight="1">
      <c r="DT57" s="4"/>
      <c r="DU57" s="4"/>
    </row>
    <row r="58" ht="15.75" customHeight="1">
      <c r="DT58" s="4"/>
      <c r="DU58" s="4"/>
    </row>
    <row r="59" ht="15.75" customHeight="1">
      <c r="DT59" s="4"/>
      <c r="DU59" s="4"/>
    </row>
    <row r="60" ht="15.75" customHeight="1">
      <c r="DT60" s="4"/>
      <c r="DU60" s="4"/>
    </row>
    <row r="61" ht="15.75" customHeight="1">
      <c r="DT61" s="4"/>
      <c r="DU61" s="4"/>
    </row>
    <row r="62" ht="15.75" customHeight="1">
      <c r="DT62" s="4"/>
      <c r="DU62" s="4"/>
    </row>
    <row r="63" ht="15.75" customHeight="1">
      <c r="DT63" s="4"/>
      <c r="DU63" s="4"/>
    </row>
    <row r="64" ht="15.75" customHeight="1">
      <c r="DT64" s="4"/>
      <c r="DU64" s="4"/>
    </row>
    <row r="65" ht="15.75" customHeight="1">
      <c r="DT65" s="4"/>
      <c r="DU65" s="4"/>
    </row>
    <row r="66" ht="15.75" customHeight="1">
      <c r="DT66" s="4"/>
      <c r="DU66" s="4"/>
    </row>
    <row r="67" ht="15.75" customHeight="1">
      <c r="DT67" s="4"/>
      <c r="DU67" s="4"/>
    </row>
    <row r="68" ht="15.75" customHeight="1">
      <c r="DT68" s="4"/>
      <c r="DU68" s="4"/>
    </row>
    <row r="69" ht="15.75" customHeight="1">
      <c r="DT69" s="4"/>
      <c r="DU69" s="4"/>
    </row>
    <row r="70" ht="15.75" customHeight="1">
      <c r="DT70" s="4"/>
      <c r="DU70" s="4"/>
    </row>
    <row r="71" ht="15.75" customHeight="1">
      <c r="DT71" s="4"/>
      <c r="DU71" s="4"/>
    </row>
    <row r="72" ht="15.75" customHeight="1">
      <c r="DT72" s="4"/>
      <c r="DU72" s="4"/>
    </row>
    <row r="73" ht="15.75" customHeight="1">
      <c r="DT73" s="4"/>
      <c r="DU73" s="4"/>
    </row>
    <row r="74" ht="15.75" customHeight="1">
      <c r="DT74" s="4"/>
      <c r="DU74" s="4"/>
    </row>
    <row r="75" ht="15.75" customHeight="1">
      <c r="DT75" s="4"/>
      <c r="DU75" s="4"/>
    </row>
    <row r="76" ht="15.75" customHeight="1">
      <c r="DT76" s="4"/>
      <c r="DU76" s="4"/>
    </row>
    <row r="77" ht="15.75" customHeight="1">
      <c r="DT77" s="4"/>
      <c r="DU77" s="4"/>
    </row>
    <row r="78" ht="15.75" customHeight="1">
      <c r="DT78" s="4"/>
      <c r="DU78" s="4"/>
    </row>
    <row r="79" ht="15.75" customHeight="1">
      <c r="DT79" s="4"/>
      <c r="DU79" s="4"/>
    </row>
    <row r="80" ht="15.75" customHeight="1">
      <c r="DT80" s="4"/>
      <c r="DU80" s="4"/>
    </row>
    <row r="81" ht="15.75" customHeight="1">
      <c r="DT81" s="4"/>
      <c r="DU81" s="4"/>
    </row>
    <row r="82" ht="15.75" customHeight="1">
      <c r="DT82" s="4"/>
      <c r="DU82" s="4"/>
    </row>
    <row r="83" ht="15.75" customHeight="1">
      <c r="DT83" s="4"/>
      <c r="DU83" s="4"/>
    </row>
    <row r="84" ht="15.75" customHeight="1">
      <c r="DT84" s="4"/>
      <c r="DU84" s="4"/>
    </row>
    <row r="85" ht="15.75" customHeight="1">
      <c r="DT85" s="4"/>
      <c r="DU85" s="4"/>
    </row>
    <row r="86" ht="15.75" customHeight="1">
      <c r="DT86" s="4"/>
      <c r="DU86" s="4"/>
    </row>
    <row r="87" ht="15.75" customHeight="1">
      <c r="DT87" s="4"/>
      <c r="DU87" s="4"/>
    </row>
    <row r="88" ht="15.75" customHeight="1">
      <c r="DT88" s="4"/>
      <c r="DU88" s="4"/>
    </row>
    <row r="89" ht="15.75" customHeight="1">
      <c r="DT89" s="4"/>
      <c r="DU89" s="4"/>
    </row>
    <row r="90" ht="15.75" customHeight="1">
      <c r="DT90" s="4"/>
      <c r="DU90" s="4"/>
    </row>
    <row r="91" ht="15.75" customHeight="1">
      <c r="DT91" s="4"/>
      <c r="DU91" s="4"/>
    </row>
    <row r="92" ht="15.75" customHeight="1">
      <c r="DT92" s="4"/>
      <c r="DU92" s="4"/>
    </row>
    <row r="93" ht="15.75" customHeight="1">
      <c r="DT93" s="4"/>
      <c r="DU93" s="4"/>
    </row>
    <row r="94" ht="15.75" customHeight="1">
      <c r="DT94" s="4"/>
      <c r="DU94" s="4"/>
    </row>
    <row r="95" ht="15.75" customHeight="1">
      <c r="DT95" s="4"/>
      <c r="DU95" s="4"/>
    </row>
    <row r="96" ht="15.75" customHeight="1">
      <c r="DT96" s="4"/>
      <c r="DU96" s="4"/>
    </row>
    <row r="97" ht="15.75" customHeight="1">
      <c r="DT97" s="4"/>
      <c r="DU97" s="4"/>
    </row>
    <row r="98" ht="15.75" customHeight="1">
      <c r="DT98" s="4"/>
      <c r="DU98" s="4"/>
    </row>
    <row r="99" ht="15.75" customHeight="1">
      <c r="DT99" s="4"/>
      <c r="DU99" s="4"/>
    </row>
    <row r="100" ht="15.75" customHeight="1">
      <c r="DT100" s="4"/>
      <c r="DU100" s="4"/>
    </row>
    <row r="101" ht="15.75" customHeight="1">
      <c r="DT101" s="4"/>
      <c r="DU101" s="4"/>
    </row>
    <row r="102" ht="15.75" customHeight="1">
      <c r="DT102" s="4"/>
      <c r="DU102" s="4"/>
    </row>
    <row r="103" ht="15.75" customHeight="1">
      <c r="DT103" s="4"/>
      <c r="DU103" s="4"/>
    </row>
    <row r="104" ht="15.75" customHeight="1">
      <c r="DT104" s="4"/>
      <c r="DU104" s="4"/>
    </row>
    <row r="105" ht="15.75" customHeight="1">
      <c r="DT105" s="4"/>
      <c r="DU105" s="4"/>
    </row>
    <row r="106" ht="15.75" customHeight="1">
      <c r="DT106" s="4"/>
      <c r="DU106" s="4"/>
    </row>
    <row r="107" ht="15.75" customHeight="1">
      <c r="DT107" s="4"/>
      <c r="DU107" s="4"/>
    </row>
    <row r="108" ht="15.75" customHeight="1">
      <c r="DT108" s="4"/>
      <c r="DU108" s="4"/>
    </row>
    <row r="109" ht="15.75" customHeight="1">
      <c r="DT109" s="4"/>
      <c r="DU109" s="4"/>
    </row>
    <row r="110" ht="15.75" customHeight="1">
      <c r="DT110" s="4"/>
      <c r="DU110" s="4"/>
    </row>
    <row r="111" ht="15.75" customHeight="1">
      <c r="DT111" s="4"/>
      <c r="DU111" s="4"/>
    </row>
    <row r="112" ht="15.75" customHeight="1">
      <c r="DT112" s="4"/>
      <c r="DU112" s="4"/>
    </row>
    <row r="113" ht="15.75" customHeight="1">
      <c r="DT113" s="4"/>
      <c r="DU113" s="4"/>
    </row>
    <row r="114" ht="15.75" customHeight="1">
      <c r="DT114" s="4"/>
      <c r="DU114" s="4"/>
    </row>
    <row r="115" ht="15.75" customHeight="1">
      <c r="DT115" s="4"/>
      <c r="DU115" s="4"/>
    </row>
    <row r="116" ht="15.75" customHeight="1">
      <c r="DT116" s="4"/>
      <c r="DU116" s="4"/>
    </row>
    <row r="117" ht="15.75" customHeight="1">
      <c r="DT117" s="4"/>
      <c r="DU117" s="4"/>
    </row>
    <row r="118" ht="15.75" customHeight="1">
      <c r="DT118" s="4"/>
      <c r="DU118" s="4"/>
    </row>
    <row r="119" ht="15.75" customHeight="1">
      <c r="DT119" s="4"/>
      <c r="DU119" s="4"/>
    </row>
    <row r="120" ht="15.75" customHeight="1">
      <c r="DT120" s="4"/>
      <c r="DU120" s="4"/>
    </row>
    <row r="121" ht="15.75" customHeight="1">
      <c r="DT121" s="4"/>
      <c r="DU121" s="4"/>
    </row>
    <row r="122" ht="15.75" customHeight="1">
      <c r="DT122" s="4"/>
      <c r="DU122" s="4"/>
    </row>
    <row r="123" ht="15.75" customHeight="1">
      <c r="DT123" s="4"/>
      <c r="DU123" s="4"/>
    </row>
    <row r="124" ht="15.75" customHeight="1">
      <c r="DT124" s="4"/>
      <c r="DU124" s="4"/>
    </row>
    <row r="125" ht="15.75" customHeight="1">
      <c r="DT125" s="4"/>
      <c r="DU125" s="4"/>
    </row>
    <row r="126" ht="15.75" customHeight="1">
      <c r="DT126" s="4"/>
      <c r="DU126" s="4"/>
    </row>
    <row r="127" ht="15.75" customHeight="1">
      <c r="DT127" s="4"/>
      <c r="DU127" s="4"/>
    </row>
    <row r="128" ht="15.75" customHeight="1">
      <c r="DT128" s="4"/>
      <c r="DU128" s="4"/>
    </row>
    <row r="129" ht="15.75" customHeight="1">
      <c r="DT129" s="4"/>
      <c r="DU129" s="4"/>
    </row>
    <row r="130" ht="15.75" customHeight="1">
      <c r="DT130" s="4"/>
      <c r="DU130" s="4"/>
    </row>
    <row r="131" ht="15.75" customHeight="1">
      <c r="DT131" s="4"/>
      <c r="DU131" s="4"/>
    </row>
    <row r="132" ht="15.75" customHeight="1">
      <c r="DT132" s="4"/>
      <c r="DU132" s="4"/>
    </row>
    <row r="133" ht="15.75" customHeight="1">
      <c r="DT133" s="4"/>
      <c r="DU133" s="4"/>
    </row>
    <row r="134" ht="15.75" customHeight="1">
      <c r="DT134" s="4"/>
      <c r="DU134" s="4"/>
    </row>
    <row r="135" ht="15.75" customHeight="1">
      <c r="DT135" s="4"/>
      <c r="DU135" s="4"/>
    </row>
    <row r="136" ht="15.75" customHeight="1">
      <c r="DT136" s="4"/>
      <c r="DU136" s="4"/>
    </row>
    <row r="137" ht="15.75" customHeight="1">
      <c r="DT137" s="4"/>
      <c r="DU137" s="4"/>
    </row>
    <row r="138" ht="15.75" customHeight="1">
      <c r="DT138" s="4"/>
      <c r="DU138" s="4"/>
    </row>
    <row r="139" ht="15.75" customHeight="1">
      <c r="DT139" s="4"/>
      <c r="DU139" s="4"/>
    </row>
    <row r="140" ht="15.75" customHeight="1">
      <c r="DT140" s="4"/>
      <c r="DU140" s="4"/>
    </row>
    <row r="141" ht="15.75" customHeight="1">
      <c r="DT141" s="4"/>
      <c r="DU141" s="4"/>
    </row>
    <row r="142" ht="15.75" customHeight="1">
      <c r="DT142" s="4"/>
      <c r="DU142" s="4"/>
    </row>
    <row r="143" ht="15.75" customHeight="1">
      <c r="DT143" s="4"/>
      <c r="DU143" s="4"/>
    </row>
    <row r="144" ht="15.75" customHeight="1">
      <c r="DT144" s="4"/>
      <c r="DU144" s="4"/>
    </row>
    <row r="145" ht="15.75" customHeight="1">
      <c r="DT145" s="4"/>
      <c r="DU145" s="4"/>
    </row>
    <row r="146" ht="15.75" customHeight="1">
      <c r="DT146" s="4"/>
      <c r="DU146" s="4"/>
    </row>
    <row r="147" ht="15.75" customHeight="1">
      <c r="DT147" s="4"/>
      <c r="DU147" s="4"/>
    </row>
    <row r="148" ht="15.75" customHeight="1">
      <c r="DT148" s="4"/>
      <c r="DU148" s="4"/>
    </row>
    <row r="149" ht="15.75" customHeight="1">
      <c r="DT149" s="4"/>
      <c r="DU149" s="4"/>
    </row>
    <row r="150" ht="15.75" customHeight="1">
      <c r="DT150" s="4"/>
      <c r="DU150" s="4"/>
    </row>
    <row r="151" ht="15.75" customHeight="1">
      <c r="DT151" s="4"/>
      <c r="DU151" s="4"/>
    </row>
    <row r="152" ht="15.75" customHeight="1">
      <c r="DT152" s="4"/>
      <c r="DU152" s="4"/>
    </row>
    <row r="153" ht="15.75" customHeight="1">
      <c r="DT153" s="4"/>
      <c r="DU153" s="4"/>
    </row>
    <row r="154" ht="15.75" customHeight="1">
      <c r="DT154" s="4"/>
      <c r="DU154" s="4"/>
    </row>
    <row r="155" ht="15.75" customHeight="1">
      <c r="DT155" s="4"/>
      <c r="DU155" s="4"/>
    </row>
    <row r="156" ht="15.75" customHeight="1">
      <c r="DT156" s="4"/>
      <c r="DU156" s="4"/>
    </row>
    <row r="157" ht="15.75" customHeight="1">
      <c r="DT157" s="4"/>
      <c r="DU157" s="4"/>
    </row>
    <row r="158" ht="15.75" customHeight="1">
      <c r="DT158" s="4"/>
      <c r="DU158" s="4"/>
    </row>
    <row r="159" ht="15.75" customHeight="1">
      <c r="DT159" s="4"/>
      <c r="DU159" s="4"/>
    </row>
    <row r="160" ht="15.75" customHeight="1">
      <c r="DT160" s="4"/>
      <c r="DU160" s="4"/>
    </row>
    <row r="161" ht="15.75" customHeight="1">
      <c r="DT161" s="4"/>
      <c r="DU161" s="4"/>
    </row>
    <row r="162" ht="15.75" customHeight="1">
      <c r="DT162" s="4"/>
      <c r="DU162" s="4"/>
    </row>
    <row r="163" ht="15.75" customHeight="1">
      <c r="DT163" s="4"/>
      <c r="DU163" s="4"/>
    </row>
    <row r="164" ht="15.75" customHeight="1">
      <c r="DT164" s="4"/>
      <c r="DU164" s="4"/>
    </row>
    <row r="165" ht="15.75" customHeight="1">
      <c r="DT165" s="4"/>
      <c r="DU165" s="4"/>
    </row>
    <row r="166" ht="15.75" customHeight="1">
      <c r="DT166" s="4"/>
      <c r="DU166" s="4"/>
    </row>
    <row r="167" ht="15.75" customHeight="1">
      <c r="DT167" s="4"/>
      <c r="DU167" s="4"/>
    </row>
    <row r="168" ht="15.75" customHeight="1">
      <c r="DT168" s="4"/>
      <c r="DU168" s="4"/>
    </row>
    <row r="169" ht="15.75" customHeight="1">
      <c r="DT169" s="4"/>
      <c r="DU169" s="4"/>
    </row>
    <row r="170" ht="15.75" customHeight="1">
      <c r="DT170" s="4"/>
      <c r="DU170" s="4"/>
    </row>
    <row r="171" ht="15.75" customHeight="1">
      <c r="DT171" s="4"/>
      <c r="DU171" s="4"/>
    </row>
    <row r="172" ht="15.75" customHeight="1">
      <c r="DT172" s="4"/>
      <c r="DU172" s="4"/>
    </row>
    <row r="173" ht="15.75" customHeight="1">
      <c r="DT173" s="4"/>
      <c r="DU173" s="4"/>
    </row>
    <row r="174" ht="15.75" customHeight="1">
      <c r="DT174" s="4"/>
      <c r="DU174" s="4"/>
    </row>
    <row r="175" ht="15.75" customHeight="1">
      <c r="DT175" s="4"/>
      <c r="DU175" s="4"/>
    </row>
    <row r="176" ht="15.75" customHeight="1">
      <c r="DT176" s="4"/>
      <c r="DU176" s="4"/>
    </row>
    <row r="177" ht="15.75" customHeight="1">
      <c r="DT177" s="4"/>
      <c r="DU177" s="4"/>
    </row>
    <row r="178" ht="15.75" customHeight="1">
      <c r="DT178" s="4"/>
      <c r="DU178" s="4"/>
    </row>
    <row r="179" ht="15.75" customHeight="1">
      <c r="DT179" s="4"/>
      <c r="DU179" s="4"/>
    </row>
    <row r="180" ht="15.75" customHeight="1">
      <c r="DT180" s="4"/>
      <c r="DU180" s="4"/>
    </row>
    <row r="181" ht="15.75" customHeight="1">
      <c r="DT181" s="4"/>
      <c r="DU181" s="4"/>
    </row>
    <row r="182" ht="15.75" customHeight="1">
      <c r="DT182" s="4"/>
      <c r="DU182" s="4"/>
    </row>
    <row r="183" ht="15.75" customHeight="1">
      <c r="DT183" s="4"/>
      <c r="DU183" s="4"/>
    </row>
    <row r="184" ht="15.75" customHeight="1">
      <c r="DT184" s="4"/>
      <c r="DU184" s="4"/>
    </row>
    <row r="185" ht="15.75" customHeight="1">
      <c r="DT185" s="4"/>
      <c r="DU185" s="4"/>
    </row>
    <row r="186" ht="15.75" customHeight="1">
      <c r="DT186" s="4"/>
      <c r="DU186" s="4"/>
    </row>
    <row r="187" ht="15.75" customHeight="1">
      <c r="DT187" s="4"/>
      <c r="DU187" s="4"/>
    </row>
    <row r="188" ht="15.75" customHeight="1">
      <c r="DT188" s="4"/>
      <c r="DU188" s="4"/>
    </row>
    <row r="189" ht="15.75" customHeight="1">
      <c r="DT189" s="4"/>
      <c r="DU189" s="4"/>
    </row>
    <row r="190" ht="15.75" customHeight="1">
      <c r="DT190" s="4"/>
      <c r="DU190" s="4"/>
    </row>
    <row r="191" ht="15.75" customHeight="1">
      <c r="DT191" s="4"/>
      <c r="DU191" s="4"/>
    </row>
    <row r="192" ht="15.75" customHeight="1">
      <c r="DT192" s="4"/>
      <c r="DU192" s="4"/>
    </row>
    <row r="193" ht="15.75" customHeight="1">
      <c r="DT193" s="4"/>
      <c r="DU193" s="4"/>
    </row>
    <row r="194" ht="15.75" customHeight="1">
      <c r="DT194" s="4"/>
      <c r="DU194" s="4"/>
    </row>
    <row r="195" ht="15.75" customHeight="1">
      <c r="DT195" s="4"/>
      <c r="DU195" s="4"/>
    </row>
    <row r="196" ht="15.75" customHeight="1">
      <c r="DT196" s="4"/>
      <c r="DU196" s="4"/>
    </row>
    <row r="197" ht="15.75" customHeight="1">
      <c r="DT197" s="4"/>
      <c r="DU197" s="4"/>
    </row>
    <row r="198" ht="15.75" customHeight="1">
      <c r="DT198" s="4"/>
      <c r="DU198" s="4"/>
    </row>
    <row r="199" ht="15.75" customHeight="1">
      <c r="DT199" s="4"/>
      <c r="DU199" s="4"/>
    </row>
    <row r="200" ht="15.75" customHeight="1">
      <c r="DT200" s="4"/>
      <c r="DU200" s="4"/>
    </row>
    <row r="201" ht="15.75" customHeight="1">
      <c r="DT201" s="4"/>
      <c r="DU201" s="4"/>
    </row>
    <row r="202" ht="15.75" customHeight="1">
      <c r="DT202" s="4"/>
      <c r="DU202" s="4"/>
    </row>
    <row r="203" ht="15.75" customHeight="1">
      <c r="DT203" s="4"/>
      <c r="DU203" s="4"/>
    </row>
    <row r="204" ht="15.75" customHeight="1">
      <c r="DT204" s="4"/>
      <c r="DU204" s="4"/>
    </row>
    <row r="205" ht="15.75" customHeight="1">
      <c r="DT205" s="4"/>
      <c r="DU205" s="4"/>
    </row>
    <row r="206" ht="15.75" customHeight="1">
      <c r="DT206" s="4"/>
      <c r="DU206" s="4"/>
    </row>
    <row r="207" ht="15.75" customHeight="1">
      <c r="DT207" s="4"/>
      <c r="DU207" s="4"/>
    </row>
    <row r="208" ht="15.75" customHeight="1">
      <c r="DT208" s="4"/>
      <c r="DU208" s="4"/>
    </row>
    <row r="209" ht="15.75" customHeight="1">
      <c r="DT209" s="4"/>
      <c r="DU209" s="4"/>
    </row>
    <row r="210" ht="15.75" customHeight="1">
      <c r="DT210" s="4"/>
      <c r="DU210" s="4"/>
    </row>
    <row r="211" ht="15.75" customHeight="1">
      <c r="DT211" s="4"/>
      <c r="DU211" s="4"/>
    </row>
    <row r="212" ht="15.75" customHeight="1">
      <c r="DT212" s="4"/>
      <c r="DU212" s="4"/>
    </row>
    <row r="213" ht="15.75" customHeight="1">
      <c r="DT213" s="4"/>
      <c r="DU213" s="4"/>
    </row>
    <row r="214" ht="15.75" customHeight="1">
      <c r="DT214" s="4"/>
      <c r="DU214" s="4"/>
    </row>
    <row r="215" ht="15.75" customHeight="1">
      <c r="DT215" s="4"/>
      <c r="DU215" s="4"/>
    </row>
    <row r="216" ht="15.75" customHeight="1">
      <c r="DT216" s="4"/>
      <c r="DU216" s="4"/>
    </row>
    <row r="217" ht="15.75" customHeight="1">
      <c r="DT217" s="4"/>
      <c r="DU217" s="4"/>
    </row>
    <row r="218" ht="15.75" customHeight="1">
      <c r="DT218" s="4"/>
      <c r="DU218" s="4"/>
    </row>
    <row r="219" ht="15.75" customHeight="1">
      <c r="DT219" s="4"/>
      <c r="DU219" s="4"/>
    </row>
    <row r="220" ht="15.75" customHeight="1">
      <c r="DT220" s="4"/>
      <c r="DU220" s="4"/>
    </row>
    <row r="221" ht="15.75" customHeight="1">
      <c r="DT221" s="4"/>
      <c r="DU221" s="4"/>
    </row>
    <row r="222" ht="15.75" customHeight="1">
      <c r="DT222" s="4"/>
      <c r="DU222" s="4"/>
    </row>
    <row r="223" ht="15.75" customHeight="1">
      <c r="DT223" s="4"/>
      <c r="DU223" s="4"/>
    </row>
    <row r="224" ht="15.75" customHeight="1">
      <c r="DT224" s="4"/>
      <c r="DU224" s="4"/>
    </row>
    <row r="225" ht="15.75" customHeight="1">
      <c r="DT225" s="4"/>
      <c r="DU225" s="4"/>
    </row>
    <row r="226" ht="15.75" customHeight="1">
      <c r="DT226" s="4"/>
      <c r="DU226" s="4"/>
    </row>
    <row r="227" ht="15.75" customHeight="1">
      <c r="DT227" s="4"/>
      <c r="DU227" s="4"/>
    </row>
    <row r="228" ht="15.75" customHeight="1">
      <c r="DT228" s="4"/>
      <c r="DU228" s="4"/>
    </row>
    <row r="229" ht="15.75" customHeight="1">
      <c r="DT229" s="4"/>
      <c r="DU229" s="4"/>
    </row>
    <row r="230" ht="15.75" customHeight="1">
      <c r="DT230" s="4"/>
      <c r="DU230" s="4"/>
    </row>
    <row r="231" ht="15.75" customHeight="1">
      <c r="DT231" s="4"/>
      <c r="DU231" s="4"/>
    </row>
    <row r="232" ht="15.75" customHeight="1">
      <c r="DT232" s="4"/>
      <c r="DU232" s="4"/>
    </row>
    <row r="233" ht="15.75" customHeight="1">
      <c r="DT233" s="4"/>
      <c r="DU233" s="4"/>
    </row>
    <row r="234" ht="15.75" customHeight="1">
      <c r="DT234" s="4"/>
      <c r="DU234" s="4"/>
    </row>
    <row r="235" ht="15.75" customHeight="1">
      <c r="DT235" s="4"/>
      <c r="DU235" s="4"/>
    </row>
    <row r="236" ht="15.75" customHeight="1">
      <c r="DT236" s="4"/>
      <c r="DU236" s="4"/>
    </row>
    <row r="237" ht="15.75" customHeight="1">
      <c r="DT237" s="4"/>
      <c r="DU237" s="4"/>
    </row>
    <row r="238" ht="15.75" customHeight="1">
      <c r="DT238" s="4"/>
      <c r="DU238" s="4"/>
    </row>
    <row r="239" ht="15.75" customHeight="1">
      <c r="DT239" s="4"/>
      <c r="DU239" s="4"/>
    </row>
    <row r="240" ht="15.75" customHeight="1">
      <c r="DT240" s="4"/>
      <c r="DU240" s="4"/>
    </row>
    <row r="241" ht="15.75" customHeight="1">
      <c r="DT241" s="4"/>
      <c r="DU241" s="4"/>
    </row>
    <row r="242" ht="15.75" customHeight="1">
      <c r="DT242" s="4"/>
      <c r="DU242" s="4"/>
    </row>
    <row r="243" ht="15.75" customHeight="1">
      <c r="DT243" s="4"/>
      <c r="DU243" s="4"/>
    </row>
    <row r="244" ht="15.75" customHeight="1">
      <c r="DT244" s="4"/>
      <c r="DU244" s="4"/>
    </row>
    <row r="245" ht="15.75" customHeight="1">
      <c r="DT245" s="4"/>
      <c r="DU245" s="4"/>
    </row>
    <row r="246" ht="15.75" customHeight="1">
      <c r="DT246" s="4"/>
      <c r="DU246" s="4"/>
    </row>
    <row r="247" ht="15.75" customHeight="1">
      <c r="DT247" s="4"/>
      <c r="DU247" s="4"/>
    </row>
    <row r="248" ht="15.75" customHeight="1">
      <c r="DT248" s="4"/>
      <c r="DU248" s="4"/>
    </row>
    <row r="249" ht="15.75" customHeight="1">
      <c r="DT249" s="4"/>
      <c r="DU249" s="4"/>
    </row>
    <row r="250" ht="15.75" customHeight="1">
      <c r="DT250" s="4"/>
      <c r="DU250" s="4"/>
    </row>
    <row r="251" ht="15.75" customHeight="1">
      <c r="DT251" s="4"/>
      <c r="DU251" s="4"/>
    </row>
    <row r="252" ht="15.75" customHeight="1">
      <c r="DT252" s="4"/>
      <c r="DU252" s="4"/>
    </row>
    <row r="253" ht="15.75" customHeight="1">
      <c r="DT253" s="4"/>
      <c r="DU253" s="4"/>
    </row>
    <row r="254" ht="15.75" customHeight="1">
      <c r="DT254" s="4"/>
      <c r="DU254" s="4"/>
    </row>
    <row r="255" ht="15.75" customHeight="1">
      <c r="DT255" s="4"/>
      <c r="DU255" s="4"/>
    </row>
    <row r="256" ht="15.75" customHeight="1">
      <c r="DT256" s="4"/>
      <c r="DU256" s="4"/>
    </row>
    <row r="257" ht="15.75" customHeight="1">
      <c r="DT257" s="4"/>
      <c r="DU257" s="4"/>
    </row>
    <row r="258" ht="15.75" customHeight="1">
      <c r="DT258" s="4"/>
      <c r="DU258" s="4"/>
    </row>
    <row r="259" ht="15.75" customHeight="1">
      <c r="DT259" s="4"/>
      <c r="DU259" s="4"/>
    </row>
    <row r="260" ht="15.75" customHeight="1">
      <c r="DT260" s="4"/>
      <c r="DU260" s="4"/>
    </row>
    <row r="261" ht="15.75" customHeight="1">
      <c r="DT261" s="4"/>
      <c r="DU261" s="4"/>
    </row>
    <row r="262" ht="15.75" customHeight="1">
      <c r="DT262" s="4"/>
      <c r="DU262" s="4"/>
    </row>
    <row r="263" ht="15.75" customHeight="1">
      <c r="DT263" s="4"/>
      <c r="DU263" s="4"/>
    </row>
    <row r="264" ht="15.75" customHeight="1">
      <c r="DT264" s="4"/>
      <c r="DU264" s="4"/>
    </row>
    <row r="265" ht="15.75" customHeight="1">
      <c r="DT265" s="4"/>
      <c r="DU265" s="4"/>
    </row>
    <row r="266" ht="15.75" customHeight="1">
      <c r="DT266" s="4"/>
      <c r="DU266" s="4"/>
    </row>
    <row r="267" ht="15.75" customHeight="1">
      <c r="DT267" s="4"/>
      <c r="DU267" s="4"/>
    </row>
    <row r="268" ht="15.75" customHeight="1">
      <c r="DT268" s="4"/>
      <c r="DU268" s="4"/>
    </row>
    <row r="269" ht="15.75" customHeight="1">
      <c r="DT269" s="4"/>
      <c r="DU269" s="4"/>
    </row>
    <row r="270" ht="15.75" customHeight="1">
      <c r="DT270" s="4"/>
      <c r="DU270" s="4"/>
    </row>
    <row r="271" ht="15.75" customHeight="1">
      <c r="DT271" s="4"/>
      <c r="DU271" s="4"/>
    </row>
    <row r="272" ht="15.75" customHeight="1">
      <c r="DT272" s="4"/>
      <c r="DU272" s="4"/>
    </row>
    <row r="273" ht="15.75" customHeight="1">
      <c r="DT273" s="4"/>
      <c r="DU273" s="4"/>
    </row>
    <row r="274" ht="15.75" customHeight="1">
      <c r="DT274" s="4"/>
      <c r="DU274" s="4"/>
    </row>
    <row r="275" ht="15.75" customHeight="1">
      <c r="DT275" s="4"/>
      <c r="DU275" s="4"/>
    </row>
    <row r="276" ht="15.75" customHeight="1">
      <c r="DT276" s="4"/>
      <c r="DU276" s="4"/>
    </row>
    <row r="277" ht="15.75" customHeight="1">
      <c r="DT277" s="4"/>
      <c r="DU277" s="4"/>
    </row>
    <row r="278" ht="15.75" customHeight="1">
      <c r="DT278" s="4"/>
      <c r="DU278" s="4"/>
    </row>
    <row r="279" ht="15.75" customHeight="1">
      <c r="DT279" s="4"/>
      <c r="DU279" s="4"/>
    </row>
    <row r="280" ht="15.75" customHeight="1">
      <c r="DT280" s="4"/>
      <c r="DU280" s="4"/>
    </row>
    <row r="281" ht="15.75" customHeight="1">
      <c r="DT281" s="4"/>
      <c r="DU281" s="4"/>
    </row>
    <row r="282" ht="15.75" customHeight="1">
      <c r="DT282" s="4"/>
      <c r="DU282" s="4"/>
    </row>
    <row r="283" ht="15.75" customHeight="1">
      <c r="DT283" s="4"/>
      <c r="DU283" s="4"/>
    </row>
    <row r="284" ht="15.75" customHeight="1">
      <c r="DT284" s="4"/>
      <c r="DU284" s="4"/>
    </row>
    <row r="285" ht="15.75" customHeight="1">
      <c r="DT285" s="4"/>
      <c r="DU285" s="4"/>
    </row>
    <row r="286" ht="15.75" customHeight="1">
      <c r="DT286" s="4"/>
      <c r="DU286" s="4"/>
    </row>
    <row r="287" ht="15.75" customHeight="1">
      <c r="DT287" s="4"/>
      <c r="DU287" s="4"/>
    </row>
    <row r="288" ht="15.75" customHeight="1">
      <c r="DT288" s="4"/>
      <c r="DU288" s="4"/>
    </row>
    <row r="289" ht="15.75" customHeight="1">
      <c r="DT289" s="4"/>
      <c r="DU289" s="4"/>
    </row>
    <row r="290" ht="15.75" customHeight="1">
      <c r="DT290" s="4"/>
      <c r="DU290" s="4"/>
    </row>
    <row r="291" ht="15.75" customHeight="1">
      <c r="DT291" s="4"/>
      <c r="DU291" s="4"/>
    </row>
    <row r="292" ht="15.75" customHeight="1">
      <c r="DT292" s="4"/>
      <c r="DU292" s="4"/>
    </row>
    <row r="293" ht="15.75" customHeight="1">
      <c r="DT293" s="4"/>
      <c r="DU293" s="4"/>
    </row>
    <row r="294" ht="15.75" customHeight="1">
      <c r="DT294" s="4"/>
      <c r="DU294" s="4"/>
    </row>
    <row r="295" ht="15.75" customHeight="1">
      <c r="DT295" s="4"/>
      <c r="DU295" s="4"/>
    </row>
    <row r="296" ht="15.75" customHeight="1">
      <c r="DT296" s="4"/>
      <c r="DU296" s="4"/>
    </row>
    <row r="297" ht="15.75" customHeight="1">
      <c r="DT297" s="4"/>
      <c r="DU297" s="4"/>
    </row>
    <row r="298" ht="15.75" customHeight="1">
      <c r="DT298" s="4"/>
      <c r="DU298" s="4"/>
    </row>
    <row r="299" ht="15.75" customHeight="1">
      <c r="DT299" s="4"/>
      <c r="DU299" s="4"/>
    </row>
    <row r="300" ht="15.75" customHeight="1">
      <c r="DT300" s="4"/>
      <c r="DU300" s="4"/>
    </row>
    <row r="301" ht="15.75" customHeight="1">
      <c r="DT301" s="4"/>
      <c r="DU301" s="4"/>
    </row>
    <row r="302" ht="15.75" customHeight="1">
      <c r="DT302" s="4"/>
      <c r="DU302" s="4"/>
    </row>
    <row r="303" ht="15.75" customHeight="1">
      <c r="DT303" s="4"/>
      <c r="DU303" s="4"/>
    </row>
    <row r="304" ht="15.75" customHeight="1">
      <c r="DT304" s="4"/>
      <c r="DU304" s="4"/>
    </row>
    <row r="305" ht="15.75" customHeight="1">
      <c r="DT305" s="4"/>
      <c r="DU305" s="4"/>
    </row>
    <row r="306" ht="15.75" customHeight="1">
      <c r="DT306" s="4"/>
      <c r="DU306" s="4"/>
    </row>
    <row r="307" ht="15.75" customHeight="1">
      <c r="DT307" s="4"/>
      <c r="DU307" s="4"/>
    </row>
    <row r="308" ht="15.75" customHeight="1">
      <c r="DT308" s="4"/>
      <c r="DU308" s="4"/>
    </row>
    <row r="309" ht="15.75" customHeight="1">
      <c r="DT309" s="4"/>
      <c r="DU309" s="4"/>
    </row>
    <row r="310" ht="15.75" customHeight="1">
      <c r="DT310" s="4"/>
      <c r="DU310" s="4"/>
    </row>
    <row r="311" ht="15.75" customHeight="1">
      <c r="DT311" s="4"/>
      <c r="DU311" s="4"/>
    </row>
    <row r="312" ht="15.75" customHeight="1">
      <c r="DT312" s="4"/>
      <c r="DU312" s="4"/>
    </row>
    <row r="313" ht="15.75" customHeight="1">
      <c r="DT313" s="4"/>
      <c r="DU313" s="4"/>
    </row>
    <row r="314" ht="15.75" customHeight="1">
      <c r="DT314" s="4"/>
      <c r="DU314" s="4"/>
    </row>
    <row r="315" ht="15.75" customHeight="1">
      <c r="DT315" s="4"/>
      <c r="DU315" s="4"/>
    </row>
    <row r="316" ht="15.75" customHeight="1">
      <c r="DT316" s="4"/>
      <c r="DU316" s="4"/>
    </row>
    <row r="317" ht="15.75" customHeight="1">
      <c r="DT317" s="4"/>
      <c r="DU317" s="4"/>
    </row>
    <row r="318" ht="15.75" customHeight="1">
      <c r="DT318" s="4"/>
      <c r="DU318" s="4"/>
    </row>
    <row r="319" ht="15.75" customHeight="1">
      <c r="DT319" s="4"/>
      <c r="DU319" s="4"/>
    </row>
    <row r="320" ht="15.75" customHeight="1">
      <c r="DT320" s="4"/>
      <c r="DU320" s="4"/>
    </row>
    <row r="321" ht="15.75" customHeight="1">
      <c r="DT321" s="4"/>
      <c r="DU321" s="4"/>
    </row>
    <row r="322" ht="15.75" customHeight="1">
      <c r="DT322" s="4"/>
      <c r="DU322" s="4"/>
    </row>
    <row r="323" ht="15.75" customHeight="1">
      <c r="DT323" s="4"/>
      <c r="DU323" s="4"/>
    </row>
    <row r="324" ht="15.75" customHeight="1">
      <c r="DT324" s="4"/>
      <c r="DU324" s="4"/>
    </row>
    <row r="325" ht="15.75" customHeight="1">
      <c r="DT325" s="4"/>
      <c r="DU325" s="4"/>
    </row>
    <row r="326" ht="15.75" customHeight="1">
      <c r="DT326" s="4"/>
      <c r="DU326" s="4"/>
    </row>
    <row r="327" ht="15.75" customHeight="1">
      <c r="DT327" s="4"/>
      <c r="DU327" s="4"/>
    </row>
    <row r="328" ht="15.75" customHeight="1">
      <c r="DT328" s="4"/>
      <c r="DU328" s="4"/>
    </row>
    <row r="329" ht="15.75" customHeight="1">
      <c r="DT329" s="4"/>
      <c r="DU329" s="4"/>
    </row>
    <row r="330" ht="15.75" customHeight="1">
      <c r="DT330" s="4"/>
      <c r="DU330" s="4"/>
    </row>
    <row r="331" ht="15.75" customHeight="1">
      <c r="DT331" s="4"/>
      <c r="DU331" s="4"/>
    </row>
    <row r="332" ht="15.75" customHeight="1">
      <c r="DT332" s="4"/>
      <c r="DU332" s="4"/>
    </row>
    <row r="333" ht="15.75" customHeight="1">
      <c r="DT333" s="4"/>
      <c r="DU333" s="4"/>
    </row>
    <row r="334" ht="15.75" customHeight="1">
      <c r="DT334" s="4"/>
      <c r="DU334" s="4"/>
    </row>
    <row r="335" ht="15.75" customHeight="1">
      <c r="DT335" s="4"/>
      <c r="DU335" s="4"/>
    </row>
    <row r="336" ht="15.75" customHeight="1">
      <c r="DT336" s="4"/>
      <c r="DU336" s="4"/>
    </row>
    <row r="337" ht="15.75" customHeight="1">
      <c r="DT337" s="4"/>
      <c r="DU337" s="4"/>
    </row>
    <row r="338" ht="15.75" customHeight="1">
      <c r="DT338" s="4"/>
      <c r="DU338" s="4"/>
    </row>
    <row r="339" ht="15.75" customHeight="1">
      <c r="DT339" s="4"/>
      <c r="DU339" s="4"/>
    </row>
    <row r="340" ht="15.75" customHeight="1">
      <c r="DT340" s="4"/>
      <c r="DU340" s="4"/>
    </row>
    <row r="341" ht="15.75" customHeight="1">
      <c r="DT341" s="4"/>
      <c r="DU341" s="4"/>
    </row>
    <row r="342" ht="15.75" customHeight="1">
      <c r="DT342" s="4"/>
      <c r="DU342" s="4"/>
    </row>
    <row r="343" ht="15.75" customHeight="1">
      <c r="DT343" s="4"/>
      <c r="DU343" s="4"/>
    </row>
    <row r="344" ht="15.75" customHeight="1">
      <c r="DT344" s="4"/>
      <c r="DU344" s="4"/>
    </row>
    <row r="345" ht="15.75" customHeight="1">
      <c r="DT345" s="4"/>
      <c r="DU345" s="4"/>
    </row>
    <row r="346" ht="15.75" customHeight="1">
      <c r="DT346" s="4"/>
      <c r="DU346" s="4"/>
    </row>
    <row r="347" ht="15.75" customHeight="1">
      <c r="DT347" s="4"/>
      <c r="DU347" s="4"/>
    </row>
    <row r="348" ht="15.75" customHeight="1">
      <c r="DT348" s="4"/>
      <c r="DU348" s="4"/>
    </row>
    <row r="349" ht="15.75" customHeight="1">
      <c r="DT349" s="4"/>
      <c r="DU349" s="4"/>
    </row>
    <row r="350" ht="15.75" customHeight="1">
      <c r="DT350" s="4"/>
      <c r="DU350" s="4"/>
    </row>
    <row r="351" ht="15.75" customHeight="1">
      <c r="DT351" s="4"/>
      <c r="DU351" s="4"/>
    </row>
    <row r="352" ht="15.75" customHeight="1">
      <c r="DT352" s="4"/>
      <c r="DU352" s="4"/>
    </row>
    <row r="353" ht="15.75" customHeight="1">
      <c r="DT353" s="4"/>
      <c r="DU353" s="4"/>
    </row>
    <row r="354" ht="15.75" customHeight="1">
      <c r="DT354" s="4"/>
      <c r="DU354" s="4"/>
    </row>
    <row r="355" ht="15.75" customHeight="1">
      <c r="DT355" s="4"/>
      <c r="DU355" s="4"/>
    </row>
    <row r="356" ht="15.75" customHeight="1">
      <c r="DT356" s="4"/>
      <c r="DU356" s="4"/>
    </row>
    <row r="357" ht="15.75" customHeight="1">
      <c r="DT357" s="4"/>
      <c r="DU357" s="4"/>
    </row>
    <row r="358" ht="15.75" customHeight="1">
      <c r="DT358" s="4"/>
      <c r="DU358" s="4"/>
    </row>
    <row r="359" ht="15.75" customHeight="1">
      <c r="DT359" s="4"/>
      <c r="DU359" s="4"/>
    </row>
    <row r="360" ht="15.75" customHeight="1">
      <c r="DT360" s="4"/>
      <c r="DU360" s="4"/>
    </row>
    <row r="361" ht="15.75" customHeight="1">
      <c r="DT361" s="4"/>
      <c r="DU361" s="4"/>
    </row>
    <row r="362" ht="15.75" customHeight="1">
      <c r="DT362" s="4"/>
      <c r="DU362" s="4"/>
    </row>
    <row r="363" ht="15.75" customHeight="1">
      <c r="DT363" s="4"/>
      <c r="DU363" s="4"/>
    </row>
    <row r="364" ht="15.75" customHeight="1">
      <c r="DT364" s="4"/>
      <c r="DU364" s="4"/>
    </row>
    <row r="365" ht="15.75" customHeight="1">
      <c r="DT365" s="4"/>
      <c r="DU365" s="4"/>
    </row>
    <row r="366" ht="15.75" customHeight="1">
      <c r="DT366" s="4"/>
      <c r="DU366" s="4"/>
    </row>
    <row r="367" ht="15.75" customHeight="1">
      <c r="DT367" s="4"/>
      <c r="DU367" s="4"/>
    </row>
    <row r="368" ht="15.75" customHeight="1">
      <c r="DT368" s="4"/>
      <c r="DU368" s="4"/>
    </row>
    <row r="369" ht="15.75" customHeight="1">
      <c r="DT369" s="4"/>
      <c r="DU369" s="4"/>
    </row>
    <row r="370" ht="15.75" customHeight="1">
      <c r="DT370" s="4"/>
      <c r="DU370" s="4"/>
    </row>
    <row r="371" ht="15.75" customHeight="1">
      <c r="DT371" s="4"/>
      <c r="DU371" s="4"/>
    </row>
    <row r="372" ht="15.75" customHeight="1">
      <c r="DT372" s="4"/>
      <c r="DU372" s="4"/>
    </row>
    <row r="373" ht="15.75" customHeight="1">
      <c r="DT373" s="4"/>
      <c r="DU373" s="4"/>
    </row>
    <row r="374" ht="15.75" customHeight="1">
      <c r="DT374" s="4"/>
      <c r="DU374" s="4"/>
    </row>
    <row r="375" ht="15.75" customHeight="1">
      <c r="DT375" s="4"/>
      <c r="DU375" s="4"/>
    </row>
    <row r="376" ht="15.75" customHeight="1">
      <c r="DT376" s="4"/>
      <c r="DU376" s="4"/>
    </row>
    <row r="377" ht="15.75" customHeight="1">
      <c r="DT377" s="4"/>
      <c r="DU377" s="4"/>
    </row>
    <row r="378" ht="15.75" customHeight="1">
      <c r="DT378" s="4"/>
      <c r="DU378" s="4"/>
    </row>
    <row r="379" ht="15.75" customHeight="1">
      <c r="DT379" s="4"/>
      <c r="DU379" s="4"/>
    </row>
    <row r="380" ht="15.75" customHeight="1">
      <c r="DT380" s="4"/>
      <c r="DU380" s="4"/>
    </row>
    <row r="381" ht="15.75" customHeight="1">
      <c r="DT381" s="4"/>
      <c r="DU381" s="4"/>
    </row>
    <row r="382" ht="15.75" customHeight="1">
      <c r="DT382" s="4"/>
      <c r="DU382" s="4"/>
    </row>
    <row r="383" ht="15.75" customHeight="1">
      <c r="DT383" s="4"/>
      <c r="DU383" s="4"/>
    </row>
    <row r="384" ht="15.75" customHeight="1">
      <c r="DT384" s="4"/>
      <c r="DU384" s="4"/>
    </row>
    <row r="385" ht="15.75" customHeight="1">
      <c r="DT385" s="4"/>
      <c r="DU385" s="4"/>
    </row>
    <row r="386" ht="15.75" customHeight="1">
      <c r="DT386" s="4"/>
      <c r="DU386" s="4"/>
    </row>
    <row r="387" ht="15.75" customHeight="1">
      <c r="DT387" s="4"/>
      <c r="DU387" s="4"/>
    </row>
    <row r="388" ht="15.75" customHeight="1">
      <c r="DT388" s="4"/>
      <c r="DU388" s="4"/>
    </row>
    <row r="389" ht="15.75" customHeight="1">
      <c r="DT389" s="4"/>
      <c r="DU389" s="4"/>
    </row>
    <row r="390" ht="15.75" customHeight="1">
      <c r="DT390" s="4"/>
      <c r="DU390" s="4"/>
    </row>
    <row r="391" ht="15.75" customHeight="1">
      <c r="DT391" s="4"/>
      <c r="DU391" s="4"/>
    </row>
    <row r="392" ht="15.75" customHeight="1">
      <c r="DT392" s="4"/>
      <c r="DU392" s="4"/>
    </row>
    <row r="393" ht="15.75" customHeight="1">
      <c r="DT393" s="4"/>
      <c r="DU393" s="4"/>
    </row>
    <row r="394" ht="15.75" customHeight="1">
      <c r="DT394" s="4"/>
      <c r="DU394" s="4"/>
    </row>
    <row r="395" ht="15.75" customHeight="1">
      <c r="DT395" s="4"/>
      <c r="DU395" s="4"/>
    </row>
    <row r="396" ht="15.75" customHeight="1">
      <c r="DT396" s="4"/>
      <c r="DU396" s="4"/>
    </row>
    <row r="397" ht="15.75" customHeight="1">
      <c r="DT397" s="4"/>
      <c r="DU397" s="4"/>
    </row>
    <row r="398" ht="15.75" customHeight="1">
      <c r="DT398" s="4"/>
      <c r="DU398" s="4"/>
    </row>
    <row r="399" ht="15.75" customHeight="1">
      <c r="DT399" s="4"/>
      <c r="DU399" s="4"/>
    </row>
    <row r="400" ht="15.75" customHeight="1">
      <c r="DT400" s="4"/>
      <c r="DU400" s="4"/>
    </row>
    <row r="401" ht="15.75" customHeight="1">
      <c r="DT401" s="4"/>
      <c r="DU401" s="4"/>
    </row>
    <row r="402" ht="15.75" customHeight="1">
      <c r="DT402" s="4"/>
      <c r="DU402" s="4"/>
    </row>
    <row r="403" ht="15.75" customHeight="1">
      <c r="DT403" s="4"/>
      <c r="DU403" s="4"/>
    </row>
    <row r="404" ht="15.75" customHeight="1">
      <c r="DT404" s="4"/>
      <c r="DU404" s="4"/>
    </row>
    <row r="405" ht="15.75" customHeight="1">
      <c r="DT405" s="4"/>
      <c r="DU405" s="4"/>
    </row>
    <row r="406" ht="15.75" customHeight="1">
      <c r="DT406" s="4"/>
      <c r="DU406" s="4"/>
    </row>
    <row r="407" ht="15.75" customHeight="1">
      <c r="DT407" s="4"/>
      <c r="DU407" s="4"/>
    </row>
    <row r="408" ht="15.75" customHeight="1">
      <c r="DT408" s="4"/>
      <c r="DU408" s="4"/>
    </row>
    <row r="409" ht="15.75" customHeight="1">
      <c r="DT409" s="4"/>
      <c r="DU409" s="4"/>
    </row>
    <row r="410" ht="15.75" customHeight="1">
      <c r="DT410" s="4"/>
      <c r="DU410" s="4"/>
    </row>
    <row r="411" ht="15.75" customHeight="1">
      <c r="DT411" s="4"/>
      <c r="DU411" s="4"/>
    </row>
    <row r="412" ht="15.75" customHeight="1">
      <c r="DT412" s="4"/>
      <c r="DU412" s="4"/>
    </row>
    <row r="413" ht="15.75" customHeight="1">
      <c r="DT413" s="4"/>
      <c r="DU413" s="4"/>
    </row>
    <row r="414" ht="15.75" customHeight="1">
      <c r="DT414" s="4"/>
      <c r="DU414" s="4"/>
    </row>
    <row r="415" ht="15.75" customHeight="1">
      <c r="DT415" s="4"/>
      <c r="DU415" s="4"/>
    </row>
    <row r="416" ht="15.75" customHeight="1">
      <c r="DT416" s="4"/>
      <c r="DU416" s="4"/>
    </row>
    <row r="417" ht="15.75" customHeight="1">
      <c r="DT417" s="4"/>
      <c r="DU417" s="4"/>
    </row>
    <row r="418" ht="15.75" customHeight="1">
      <c r="DT418" s="4"/>
      <c r="DU418" s="4"/>
    </row>
    <row r="419" ht="15.75" customHeight="1">
      <c r="DT419" s="4"/>
      <c r="DU419" s="4"/>
    </row>
    <row r="420" ht="15.75" customHeight="1">
      <c r="DT420" s="4"/>
      <c r="DU420" s="4"/>
    </row>
    <row r="421" ht="15.75" customHeight="1">
      <c r="DT421" s="4"/>
      <c r="DU421" s="4"/>
    </row>
    <row r="422" ht="15.75" customHeight="1">
      <c r="DT422" s="4"/>
      <c r="DU422" s="4"/>
    </row>
    <row r="423" ht="15.75" customHeight="1">
      <c r="DT423" s="4"/>
      <c r="DU423" s="4"/>
    </row>
    <row r="424" ht="15.75" customHeight="1">
      <c r="DT424" s="4"/>
      <c r="DU424" s="4"/>
    </row>
    <row r="425" ht="15.75" customHeight="1">
      <c r="DT425" s="4"/>
      <c r="DU425" s="4"/>
    </row>
    <row r="426" ht="15.75" customHeight="1">
      <c r="DT426" s="4"/>
      <c r="DU426" s="4"/>
    </row>
    <row r="427" ht="15.75" customHeight="1">
      <c r="DT427" s="4"/>
      <c r="DU427" s="4"/>
    </row>
    <row r="428" ht="15.75" customHeight="1">
      <c r="DT428" s="4"/>
      <c r="DU428" s="4"/>
    </row>
    <row r="429" ht="15.75" customHeight="1">
      <c r="DT429" s="4"/>
      <c r="DU429" s="4"/>
    </row>
    <row r="430" ht="15.75" customHeight="1">
      <c r="DT430" s="4"/>
      <c r="DU430" s="4"/>
    </row>
    <row r="431" ht="15.75" customHeight="1">
      <c r="DT431" s="4"/>
      <c r="DU431" s="4"/>
    </row>
    <row r="432" ht="15.75" customHeight="1">
      <c r="DT432" s="4"/>
      <c r="DU432" s="4"/>
    </row>
    <row r="433" ht="15.75" customHeight="1">
      <c r="DT433" s="4"/>
      <c r="DU433" s="4"/>
    </row>
    <row r="434" ht="15.75" customHeight="1">
      <c r="DT434" s="4"/>
      <c r="DU434" s="4"/>
    </row>
    <row r="435" ht="15.75" customHeight="1">
      <c r="DT435" s="4"/>
      <c r="DU435" s="4"/>
    </row>
    <row r="436" ht="15.75" customHeight="1">
      <c r="DT436" s="4"/>
      <c r="DU436" s="4"/>
    </row>
    <row r="437" ht="15.75" customHeight="1">
      <c r="DT437" s="4"/>
      <c r="DU437" s="4"/>
    </row>
    <row r="438" ht="15.75" customHeight="1">
      <c r="DT438" s="4"/>
      <c r="DU438" s="4"/>
    </row>
    <row r="439" ht="15.75" customHeight="1">
      <c r="DT439" s="4"/>
      <c r="DU439" s="4"/>
    </row>
    <row r="440" ht="15.75" customHeight="1">
      <c r="DT440" s="4"/>
      <c r="DU440" s="4"/>
    </row>
    <row r="441" ht="15.75" customHeight="1">
      <c r="DT441" s="4"/>
      <c r="DU441" s="4"/>
    </row>
    <row r="442" ht="15.75" customHeight="1">
      <c r="DT442" s="4"/>
      <c r="DU442" s="4"/>
    </row>
    <row r="443" ht="15.75" customHeight="1">
      <c r="DT443" s="4"/>
      <c r="DU443" s="4"/>
    </row>
    <row r="444" ht="15.75" customHeight="1">
      <c r="DT444" s="4"/>
      <c r="DU444" s="4"/>
    </row>
    <row r="445" ht="15.75" customHeight="1">
      <c r="DT445" s="4"/>
      <c r="DU445" s="4"/>
    </row>
    <row r="446" ht="15.75" customHeight="1">
      <c r="DT446" s="4"/>
      <c r="DU446" s="4"/>
    </row>
    <row r="447" ht="15.75" customHeight="1">
      <c r="DT447" s="4"/>
      <c r="DU447" s="4"/>
    </row>
    <row r="448" ht="15.75" customHeight="1">
      <c r="DT448" s="4"/>
      <c r="DU448" s="4"/>
    </row>
    <row r="449" ht="15.75" customHeight="1">
      <c r="DT449" s="4"/>
      <c r="DU449" s="4"/>
    </row>
    <row r="450" ht="15.75" customHeight="1">
      <c r="DT450" s="4"/>
      <c r="DU450" s="4"/>
    </row>
    <row r="451" ht="15.75" customHeight="1">
      <c r="DT451" s="4"/>
      <c r="DU451" s="4"/>
    </row>
    <row r="452" ht="15.75" customHeight="1">
      <c r="DT452" s="4"/>
      <c r="DU452" s="4"/>
    </row>
    <row r="453" ht="15.75" customHeight="1">
      <c r="DT453" s="4"/>
      <c r="DU453" s="4"/>
    </row>
    <row r="454" ht="15.75" customHeight="1">
      <c r="DT454" s="4"/>
      <c r="DU454" s="4"/>
    </row>
    <row r="455" ht="15.75" customHeight="1">
      <c r="DT455" s="4"/>
      <c r="DU455" s="4"/>
    </row>
    <row r="456" ht="15.75" customHeight="1">
      <c r="DT456" s="4"/>
      <c r="DU456" s="4"/>
    </row>
    <row r="457" ht="15.75" customHeight="1">
      <c r="DT457" s="4"/>
      <c r="DU457" s="4"/>
    </row>
    <row r="458" ht="15.75" customHeight="1">
      <c r="DT458" s="4"/>
      <c r="DU458" s="4"/>
    </row>
    <row r="459" ht="15.75" customHeight="1">
      <c r="DT459" s="4"/>
      <c r="DU459" s="4"/>
    </row>
    <row r="460" ht="15.75" customHeight="1">
      <c r="DT460" s="4"/>
      <c r="DU460" s="4"/>
    </row>
    <row r="461" ht="15.75" customHeight="1">
      <c r="DT461" s="4"/>
      <c r="DU461" s="4"/>
    </row>
    <row r="462" ht="15.75" customHeight="1">
      <c r="DT462" s="4"/>
      <c r="DU462" s="4"/>
    </row>
    <row r="463" ht="15.75" customHeight="1">
      <c r="DT463" s="4"/>
      <c r="DU463" s="4"/>
    </row>
    <row r="464" ht="15.75" customHeight="1">
      <c r="DT464" s="4"/>
      <c r="DU464" s="4"/>
    </row>
    <row r="465" ht="15.75" customHeight="1">
      <c r="DT465" s="4"/>
      <c r="DU465" s="4"/>
    </row>
    <row r="466" ht="15.75" customHeight="1">
      <c r="DT466" s="4"/>
      <c r="DU466" s="4"/>
    </row>
    <row r="467" ht="15.75" customHeight="1">
      <c r="DT467" s="4"/>
      <c r="DU467" s="4"/>
    </row>
    <row r="468" ht="15.75" customHeight="1">
      <c r="DT468" s="4"/>
      <c r="DU468" s="4"/>
    </row>
    <row r="469" ht="15.75" customHeight="1">
      <c r="DT469" s="4"/>
      <c r="DU469" s="4"/>
    </row>
    <row r="470" ht="15.75" customHeight="1">
      <c r="DT470" s="4"/>
      <c r="DU470" s="4"/>
    </row>
    <row r="471" ht="15.75" customHeight="1">
      <c r="DT471" s="4"/>
      <c r="DU471" s="4"/>
    </row>
    <row r="472" ht="15.75" customHeight="1">
      <c r="DT472" s="4"/>
      <c r="DU472" s="4"/>
    </row>
    <row r="473" ht="15.75" customHeight="1">
      <c r="DT473" s="4"/>
      <c r="DU473" s="4"/>
    </row>
    <row r="474" ht="15.75" customHeight="1">
      <c r="DT474" s="4"/>
      <c r="DU474" s="4"/>
    </row>
    <row r="475" ht="15.75" customHeight="1">
      <c r="DT475" s="4"/>
      <c r="DU475" s="4"/>
    </row>
    <row r="476" ht="15.75" customHeight="1">
      <c r="DT476" s="4"/>
      <c r="DU476" s="4"/>
    </row>
    <row r="477" ht="15.75" customHeight="1">
      <c r="DT477" s="4"/>
      <c r="DU477" s="4"/>
    </row>
    <row r="478" ht="15.75" customHeight="1">
      <c r="DT478" s="4"/>
      <c r="DU478" s="4"/>
    </row>
    <row r="479" ht="15.75" customHeight="1">
      <c r="DT479" s="4"/>
      <c r="DU479" s="4"/>
    </row>
    <row r="480" ht="15.75" customHeight="1">
      <c r="DT480" s="4"/>
      <c r="DU480" s="4"/>
    </row>
    <row r="481" ht="15.75" customHeight="1">
      <c r="DT481" s="4"/>
      <c r="DU481" s="4"/>
    </row>
    <row r="482" ht="15.75" customHeight="1">
      <c r="DT482" s="4"/>
      <c r="DU482" s="4"/>
    </row>
    <row r="483" ht="15.75" customHeight="1">
      <c r="DT483" s="4"/>
      <c r="DU483" s="4"/>
    </row>
    <row r="484" ht="15.75" customHeight="1">
      <c r="DT484" s="4"/>
      <c r="DU484" s="4"/>
    </row>
    <row r="485" ht="15.75" customHeight="1">
      <c r="DT485" s="4"/>
      <c r="DU485" s="4"/>
    </row>
    <row r="486" ht="15.75" customHeight="1">
      <c r="DT486" s="4"/>
      <c r="DU486" s="4"/>
    </row>
    <row r="487" ht="15.75" customHeight="1">
      <c r="DT487" s="4"/>
      <c r="DU487" s="4"/>
    </row>
    <row r="488" ht="15.75" customHeight="1">
      <c r="DT488" s="4"/>
      <c r="DU488" s="4"/>
    </row>
    <row r="489" ht="15.75" customHeight="1">
      <c r="DT489" s="4"/>
      <c r="DU489" s="4"/>
    </row>
    <row r="490" ht="15.75" customHeight="1">
      <c r="DT490" s="4"/>
      <c r="DU490" s="4"/>
    </row>
    <row r="491" ht="15.75" customHeight="1">
      <c r="DT491" s="4"/>
      <c r="DU491" s="4"/>
    </row>
    <row r="492" ht="15.75" customHeight="1">
      <c r="DT492" s="4"/>
      <c r="DU492" s="4"/>
    </row>
    <row r="493" ht="15.75" customHeight="1">
      <c r="DT493" s="4"/>
      <c r="DU493" s="4"/>
    </row>
    <row r="494" ht="15.75" customHeight="1">
      <c r="DT494" s="4"/>
      <c r="DU494" s="4"/>
    </row>
    <row r="495" ht="15.75" customHeight="1">
      <c r="DT495" s="4"/>
      <c r="DU495" s="4"/>
    </row>
    <row r="496" ht="15.75" customHeight="1">
      <c r="DT496" s="4"/>
      <c r="DU496" s="4"/>
    </row>
    <row r="497" ht="15.75" customHeight="1">
      <c r="DT497" s="4"/>
      <c r="DU497" s="4"/>
    </row>
    <row r="498" ht="15.75" customHeight="1">
      <c r="DT498" s="4"/>
      <c r="DU498" s="4"/>
    </row>
    <row r="499" ht="15.75" customHeight="1">
      <c r="DT499" s="4"/>
      <c r="DU499" s="4"/>
    </row>
    <row r="500" ht="15.75" customHeight="1">
      <c r="DT500" s="4"/>
      <c r="DU500" s="4"/>
    </row>
    <row r="501" ht="15.75" customHeight="1">
      <c r="DT501" s="4"/>
      <c r="DU501" s="4"/>
    </row>
    <row r="502" ht="15.75" customHeight="1">
      <c r="DT502" s="4"/>
      <c r="DU502" s="4"/>
    </row>
    <row r="503" ht="15.75" customHeight="1">
      <c r="DT503" s="4"/>
      <c r="DU503" s="4"/>
    </row>
    <row r="504" ht="15.75" customHeight="1">
      <c r="DT504" s="4"/>
      <c r="DU504" s="4"/>
    </row>
    <row r="505" ht="15.75" customHeight="1">
      <c r="DT505" s="4"/>
      <c r="DU505" s="4"/>
    </row>
    <row r="506" ht="15.75" customHeight="1">
      <c r="DT506" s="4"/>
      <c r="DU506" s="4"/>
    </row>
    <row r="507" ht="15.75" customHeight="1">
      <c r="DT507" s="4"/>
      <c r="DU507" s="4"/>
    </row>
    <row r="508" ht="15.75" customHeight="1">
      <c r="DT508" s="4"/>
      <c r="DU508" s="4"/>
    </row>
    <row r="509" ht="15.75" customHeight="1">
      <c r="DT509" s="4"/>
      <c r="DU509" s="4"/>
    </row>
    <row r="510" ht="15.75" customHeight="1">
      <c r="DT510" s="4"/>
      <c r="DU510" s="4"/>
    </row>
    <row r="511" ht="15.75" customHeight="1">
      <c r="DT511" s="4"/>
      <c r="DU511" s="4"/>
    </row>
    <row r="512" ht="15.75" customHeight="1">
      <c r="DT512" s="4"/>
      <c r="DU512" s="4"/>
    </row>
    <row r="513" ht="15.75" customHeight="1">
      <c r="DT513" s="4"/>
      <c r="DU513" s="4"/>
    </row>
    <row r="514" ht="15.75" customHeight="1">
      <c r="DT514" s="4"/>
      <c r="DU514" s="4"/>
    </row>
    <row r="515" ht="15.75" customHeight="1">
      <c r="DT515" s="4"/>
      <c r="DU515" s="4"/>
    </row>
    <row r="516" ht="15.75" customHeight="1">
      <c r="DT516" s="4"/>
      <c r="DU516" s="4"/>
    </row>
    <row r="517" ht="15.75" customHeight="1">
      <c r="DT517" s="4"/>
      <c r="DU517" s="4"/>
    </row>
    <row r="518" ht="15.75" customHeight="1">
      <c r="DT518" s="4"/>
      <c r="DU518" s="4"/>
    </row>
    <row r="519" ht="15.75" customHeight="1">
      <c r="DT519" s="4"/>
      <c r="DU519" s="4"/>
    </row>
    <row r="520" ht="15.75" customHeight="1">
      <c r="DT520" s="4"/>
      <c r="DU520" s="4"/>
    </row>
    <row r="521" ht="15.75" customHeight="1">
      <c r="DT521" s="4"/>
      <c r="DU521" s="4"/>
    </row>
    <row r="522" ht="15.75" customHeight="1">
      <c r="DT522" s="4"/>
      <c r="DU522" s="4"/>
    </row>
    <row r="523" ht="15.75" customHeight="1">
      <c r="DT523" s="4"/>
      <c r="DU523" s="4"/>
    </row>
    <row r="524" ht="15.75" customHeight="1">
      <c r="DT524" s="4"/>
      <c r="DU524" s="4"/>
    </row>
    <row r="525" ht="15.75" customHeight="1">
      <c r="DT525" s="4"/>
      <c r="DU525" s="4"/>
    </row>
    <row r="526" ht="15.75" customHeight="1">
      <c r="DT526" s="4"/>
      <c r="DU526" s="4"/>
    </row>
    <row r="527" ht="15.75" customHeight="1">
      <c r="DT527" s="4"/>
      <c r="DU527" s="4"/>
    </row>
    <row r="528" ht="15.75" customHeight="1">
      <c r="DT528" s="4"/>
      <c r="DU528" s="4"/>
    </row>
    <row r="529" ht="15.75" customHeight="1">
      <c r="DT529" s="4"/>
      <c r="DU529" s="4"/>
    </row>
    <row r="530" ht="15.75" customHeight="1">
      <c r="DT530" s="4"/>
      <c r="DU530" s="4"/>
    </row>
    <row r="531" ht="15.75" customHeight="1">
      <c r="DT531" s="4"/>
      <c r="DU531" s="4"/>
    </row>
    <row r="532" ht="15.75" customHeight="1">
      <c r="DT532" s="4"/>
      <c r="DU532" s="4"/>
    </row>
    <row r="533" ht="15.75" customHeight="1">
      <c r="DT533" s="4"/>
      <c r="DU533" s="4"/>
    </row>
    <row r="534" ht="15.75" customHeight="1">
      <c r="DT534" s="4"/>
      <c r="DU534" s="4"/>
    </row>
    <row r="535" ht="15.75" customHeight="1">
      <c r="DT535" s="4"/>
      <c r="DU535" s="4"/>
    </row>
    <row r="536" ht="15.75" customHeight="1">
      <c r="DT536" s="4"/>
      <c r="DU536" s="4"/>
    </row>
    <row r="537" ht="15.75" customHeight="1">
      <c r="DT537" s="4"/>
      <c r="DU537" s="4"/>
    </row>
    <row r="538" ht="15.75" customHeight="1">
      <c r="DT538" s="4"/>
      <c r="DU538" s="4"/>
    </row>
    <row r="539" ht="15.75" customHeight="1">
      <c r="DT539" s="4"/>
      <c r="DU539" s="4"/>
    </row>
    <row r="540" ht="15.75" customHeight="1">
      <c r="DT540" s="4"/>
      <c r="DU540" s="4"/>
    </row>
    <row r="541" ht="15.75" customHeight="1">
      <c r="DT541" s="4"/>
      <c r="DU541" s="4"/>
    </row>
    <row r="542" ht="15.75" customHeight="1">
      <c r="DT542" s="4"/>
      <c r="DU542" s="4"/>
    </row>
    <row r="543" ht="15.75" customHeight="1">
      <c r="DT543" s="4"/>
      <c r="DU543" s="4"/>
    </row>
    <row r="544" ht="15.75" customHeight="1">
      <c r="DT544" s="4"/>
      <c r="DU544" s="4"/>
    </row>
    <row r="545" ht="15.75" customHeight="1">
      <c r="DT545" s="4"/>
      <c r="DU545" s="4"/>
    </row>
    <row r="546" ht="15.75" customHeight="1">
      <c r="DT546" s="4"/>
      <c r="DU546" s="4"/>
    </row>
    <row r="547" ht="15.75" customHeight="1">
      <c r="DT547" s="4"/>
      <c r="DU547" s="4"/>
    </row>
    <row r="548" ht="15.75" customHeight="1">
      <c r="DT548" s="4"/>
      <c r="DU548" s="4"/>
    </row>
    <row r="549" ht="15.75" customHeight="1">
      <c r="DT549" s="4"/>
      <c r="DU549" s="4"/>
    </row>
    <row r="550" ht="15.75" customHeight="1">
      <c r="DT550" s="4"/>
      <c r="DU550" s="4"/>
    </row>
    <row r="551" ht="15.75" customHeight="1">
      <c r="DT551" s="4"/>
      <c r="DU551" s="4"/>
    </row>
    <row r="552" ht="15.75" customHeight="1">
      <c r="DT552" s="4"/>
      <c r="DU552" s="4"/>
    </row>
    <row r="553" ht="15.75" customHeight="1">
      <c r="DT553" s="4"/>
      <c r="DU553" s="4"/>
    </row>
    <row r="554" ht="15.75" customHeight="1">
      <c r="DT554" s="4"/>
      <c r="DU554" s="4"/>
    </row>
    <row r="555" ht="15.75" customHeight="1">
      <c r="DT555" s="4"/>
      <c r="DU555" s="4"/>
    </row>
    <row r="556" ht="15.75" customHeight="1">
      <c r="DT556" s="4"/>
      <c r="DU556" s="4"/>
    </row>
    <row r="557" ht="15.75" customHeight="1">
      <c r="DT557" s="4"/>
      <c r="DU557" s="4"/>
    </row>
    <row r="558" ht="15.75" customHeight="1">
      <c r="DT558" s="4"/>
      <c r="DU558" s="4"/>
    </row>
    <row r="559" ht="15.75" customHeight="1">
      <c r="DT559" s="4"/>
      <c r="DU559" s="4"/>
    </row>
    <row r="560" ht="15.75" customHeight="1">
      <c r="DT560" s="4"/>
      <c r="DU560" s="4"/>
    </row>
    <row r="561" ht="15.75" customHeight="1">
      <c r="DT561" s="4"/>
      <c r="DU561" s="4"/>
    </row>
    <row r="562" ht="15.75" customHeight="1">
      <c r="DT562" s="4"/>
      <c r="DU562" s="4"/>
    </row>
    <row r="563" ht="15.75" customHeight="1">
      <c r="DT563" s="4"/>
      <c r="DU563" s="4"/>
    </row>
    <row r="564" ht="15.75" customHeight="1">
      <c r="DT564" s="4"/>
      <c r="DU564" s="4"/>
    </row>
    <row r="565" ht="15.75" customHeight="1">
      <c r="DT565" s="4"/>
      <c r="DU565" s="4"/>
    </row>
    <row r="566" ht="15.75" customHeight="1">
      <c r="DT566" s="4"/>
      <c r="DU566" s="4"/>
    </row>
    <row r="567" ht="15.75" customHeight="1">
      <c r="DT567" s="4"/>
      <c r="DU567" s="4"/>
    </row>
    <row r="568" ht="15.75" customHeight="1">
      <c r="DT568" s="4"/>
      <c r="DU568" s="4"/>
    </row>
    <row r="569" ht="15.75" customHeight="1">
      <c r="DT569" s="4"/>
      <c r="DU569" s="4"/>
    </row>
    <row r="570" ht="15.75" customHeight="1">
      <c r="DT570" s="4"/>
      <c r="DU570" s="4"/>
    </row>
    <row r="571" ht="15.75" customHeight="1">
      <c r="DT571" s="4"/>
      <c r="DU571" s="4"/>
    </row>
    <row r="572" ht="15.75" customHeight="1">
      <c r="DT572" s="4"/>
      <c r="DU572" s="4"/>
    </row>
    <row r="573" ht="15.75" customHeight="1">
      <c r="DT573" s="4"/>
      <c r="DU573" s="4"/>
    </row>
    <row r="574" ht="15.75" customHeight="1">
      <c r="DT574" s="4"/>
      <c r="DU574" s="4"/>
    </row>
    <row r="575" ht="15.75" customHeight="1">
      <c r="DT575" s="4"/>
      <c r="DU575" s="4"/>
    </row>
    <row r="576" ht="15.75" customHeight="1">
      <c r="DT576" s="4"/>
      <c r="DU576" s="4"/>
    </row>
    <row r="577" ht="15.75" customHeight="1">
      <c r="DT577" s="4"/>
      <c r="DU577" s="4"/>
    </row>
    <row r="578" ht="15.75" customHeight="1">
      <c r="DT578" s="4"/>
      <c r="DU578" s="4"/>
    </row>
    <row r="579" ht="15.75" customHeight="1">
      <c r="DT579" s="4"/>
      <c r="DU579" s="4"/>
    </row>
    <row r="580" ht="15.75" customHeight="1">
      <c r="DT580" s="4"/>
      <c r="DU580" s="4"/>
    </row>
    <row r="581" ht="15.75" customHeight="1">
      <c r="DT581" s="4"/>
      <c r="DU581" s="4"/>
    </row>
    <row r="582" ht="15.75" customHeight="1">
      <c r="DT582" s="4"/>
      <c r="DU582" s="4"/>
    </row>
    <row r="583" ht="15.75" customHeight="1">
      <c r="DT583" s="4"/>
      <c r="DU583" s="4"/>
    </row>
    <row r="584" ht="15.75" customHeight="1">
      <c r="DT584" s="4"/>
      <c r="DU584" s="4"/>
    </row>
    <row r="585" ht="15.75" customHeight="1">
      <c r="DT585" s="4"/>
      <c r="DU585" s="4"/>
    </row>
    <row r="586" ht="15.75" customHeight="1">
      <c r="DT586" s="4"/>
      <c r="DU586" s="4"/>
    </row>
    <row r="587" ht="15.75" customHeight="1">
      <c r="DT587" s="4"/>
      <c r="DU587" s="4"/>
    </row>
    <row r="588" ht="15.75" customHeight="1">
      <c r="DT588" s="4"/>
      <c r="DU588" s="4"/>
    </row>
    <row r="589" ht="15.75" customHeight="1">
      <c r="DT589" s="4"/>
      <c r="DU589" s="4"/>
    </row>
    <row r="590" ht="15.75" customHeight="1">
      <c r="DT590" s="4"/>
      <c r="DU590" s="4"/>
    </row>
    <row r="591" ht="15.75" customHeight="1">
      <c r="DT591" s="4"/>
      <c r="DU591" s="4"/>
    </row>
    <row r="592" ht="15.75" customHeight="1">
      <c r="DT592" s="4"/>
      <c r="DU592" s="4"/>
    </row>
    <row r="593" ht="15.75" customHeight="1">
      <c r="DT593" s="4"/>
      <c r="DU593" s="4"/>
    </row>
    <row r="594" ht="15.75" customHeight="1">
      <c r="DT594" s="4"/>
      <c r="DU594" s="4"/>
    </row>
    <row r="595" ht="15.75" customHeight="1">
      <c r="DT595" s="4"/>
      <c r="DU595" s="4"/>
    </row>
    <row r="596" ht="15.75" customHeight="1">
      <c r="DT596" s="4"/>
      <c r="DU596" s="4"/>
    </row>
    <row r="597" ht="15.75" customHeight="1">
      <c r="DT597" s="4"/>
      <c r="DU597" s="4"/>
    </row>
    <row r="598" ht="15.75" customHeight="1">
      <c r="DT598" s="4"/>
      <c r="DU598" s="4"/>
    </row>
    <row r="599" ht="15.75" customHeight="1">
      <c r="DT599" s="4"/>
      <c r="DU599" s="4"/>
    </row>
    <row r="600" ht="15.75" customHeight="1">
      <c r="DT600" s="4"/>
      <c r="DU600" s="4"/>
    </row>
    <row r="601" ht="15.75" customHeight="1">
      <c r="DT601" s="4"/>
      <c r="DU601" s="4"/>
    </row>
    <row r="602" ht="15.75" customHeight="1">
      <c r="DT602" s="4"/>
      <c r="DU602" s="4"/>
    </row>
    <row r="603" ht="15.75" customHeight="1">
      <c r="DT603" s="4"/>
      <c r="DU603" s="4"/>
    </row>
    <row r="604" ht="15.75" customHeight="1">
      <c r="DT604" s="4"/>
      <c r="DU604" s="4"/>
    </row>
    <row r="605" ht="15.75" customHeight="1">
      <c r="DT605" s="4"/>
      <c r="DU605" s="4"/>
    </row>
    <row r="606" ht="15.75" customHeight="1">
      <c r="DT606" s="4"/>
      <c r="DU606" s="4"/>
    </row>
    <row r="607" ht="15.75" customHeight="1">
      <c r="DT607" s="4"/>
      <c r="DU607" s="4"/>
    </row>
    <row r="608" ht="15.75" customHeight="1">
      <c r="DT608" s="4"/>
      <c r="DU608" s="4"/>
    </row>
    <row r="609" ht="15.75" customHeight="1">
      <c r="DT609" s="4"/>
      <c r="DU609" s="4"/>
    </row>
    <row r="610" ht="15.75" customHeight="1">
      <c r="DT610" s="4"/>
      <c r="DU610" s="4"/>
    </row>
    <row r="611" ht="15.75" customHeight="1">
      <c r="DT611" s="4"/>
      <c r="DU611" s="4"/>
    </row>
    <row r="612" ht="15.75" customHeight="1">
      <c r="DT612" s="4"/>
      <c r="DU612" s="4"/>
    </row>
    <row r="613" ht="15.75" customHeight="1">
      <c r="DT613" s="4"/>
      <c r="DU613" s="4"/>
    </row>
    <row r="614" ht="15.75" customHeight="1">
      <c r="DT614" s="4"/>
      <c r="DU614" s="4"/>
    </row>
    <row r="615" ht="15.75" customHeight="1">
      <c r="DT615" s="4"/>
      <c r="DU615" s="4"/>
    </row>
    <row r="616" ht="15.75" customHeight="1">
      <c r="DT616" s="4"/>
      <c r="DU616" s="4"/>
    </row>
    <row r="617" ht="15.75" customHeight="1">
      <c r="DT617" s="4"/>
      <c r="DU617" s="4"/>
    </row>
    <row r="618" ht="15.75" customHeight="1">
      <c r="DT618" s="4"/>
      <c r="DU618" s="4"/>
    </row>
    <row r="619" ht="15.75" customHeight="1">
      <c r="DT619" s="4"/>
      <c r="DU619" s="4"/>
    </row>
    <row r="620" ht="15.75" customHeight="1">
      <c r="DT620" s="4"/>
      <c r="DU620" s="4"/>
    </row>
    <row r="621" ht="15.75" customHeight="1">
      <c r="DT621" s="4"/>
      <c r="DU621" s="4"/>
    </row>
    <row r="622" ht="15.75" customHeight="1">
      <c r="DT622" s="4"/>
      <c r="DU622" s="4"/>
    </row>
    <row r="623" ht="15.75" customHeight="1">
      <c r="DT623" s="4"/>
      <c r="DU623" s="4"/>
    </row>
    <row r="624" ht="15.75" customHeight="1">
      <c r="DT624" s="4"/>
      <c r="DU624" s="4"/>
    </row>
    <row r="625" ht="15.75" customHeight="1">
      <c r="DT625" s="4"/>
      <c r="DU625" s="4"/>
    </row>
    <row r="626" ht="15.75" customHeight="1">
      <c r="DT626" s="4"/>
      <c r="DU626" s="4"/>
    </row>
    <row r="627" ht="15.75" customHeight="1">
      <c r="DT627" s="4"/>
      <c r="DU627" s="4"/>
    </row>
    <row r="628" ht="15.75" customHeight="1">
      <c r="DT628" s="4"/>
      <c r="DU628" s="4"/>
    </row>
    <row r="629" ht="15.75" customHeight="1">
      <c r="DT629" s="4"/>
      <c r="DU629" s="4"/>
    </row>
    <row r="630" ht="15.75" customHeight="1">
      <c r="DT630" s="4"/>
      <c r="DU630" s="4"/>
    </row>
    <row r="631" ht="15.75" customHeight="1">
      <c r="DT631" s="4"/>
      <c r="DU631" s="4"/>
    </row>
    <row r="632" ht="15.75" customHeight="1">
      <c r="DT632" s="4"/>
      <c r="DU632" s="4"/>
    </row>
    <row r="633" ht="15.75" customHeight="1">
      <c r="DT633" s="4"/>
      <c r="DU633" s="4"/>
    </row>
    <row r="634" ht="15.75" customHeight="1">
      <c r="DT634" s="4"/>
      <c r="DU634" s="4"/>
    </row>
    <row r="635" ht="15.75" customHeight="1">
      <c r="DT635" s="4"/>
      <c r="DU635" s="4"/>
    </row>
    <row r="636" ht="15.75" customHeight="1">
      <c r="DT636" s="4"/>
      <c r="DU636" s="4"/>
    </row>
    <row r="637" ht="15.75" customHeight="1">
      <c r="DT637" s="4"/>
      <c r="DU637" s="4"/>
    </row>
    <row r="638" ht="15.75" customHeight="1">
      <c r="DT638" s="4"/>
      <c r="DU638" s="4"/>
    </row>
    <row r="639" ht="15.75" customHeight="1">
      <c r="DT639" s="4"/>
      <c r="DU639" s="4"/>
    </row>
    <row r="640" ht="15.75" customHeight="1">
      <c r="DT640" s="4"/>
      <c r="DU640" s="4"/>
    </row>
    <row r="641" ht="15.75" customHeight="1">
      <c r="DT641" s="4"/>
      <c r="DU641" s="4"/>
    </row>
    <row r="642" ht="15.75" customHeight="1">
      <c r="DT642" s="4"/>
      <c r="DU642" s="4"/>
    </row>
    <row r="643" ht="15.75" customHeight="1">
      <c r="DT643" s="4"/>
      <c r="DU643" s="4"/>
    </row>
    <row r="644" ht="15.75" customHeight="1">
      <c r="DT644" s="4"/>
      <c r="DU644" s="4"/>
    </row>
    <row r="645" ht="15.75" customHeight="1">
      <c r="DT645" s="4"/>
      <c r="DU645" s="4"/>
    </row>
    <row r="646" ht="15.75" customHeight="1">
      <c r="DT646" s="4"/>
      <c r="DU646" s="4"/>
    </row>
    <row r="647" ht="15.75" customHeight="1">
      <c r="DT647" s="4"/>
      <c r="DU647" s="4"/>
    </row>
    <row r="648" ht="15.75" customHeight="1">
      <c r="DT648" s="4"/>
      <c r="DU648" s="4"/>
    </row>
    <row r="649" ht="15.75" customHeight="1">
      <c r="DT649" s="4"/>
      <c r="DU649" s="4"/>
    </row>
    <row r="650" ht="15.75" customHeight="1">
      <c r="DT650" s="4"/>
      <c r="DU650" s="4"/>
    </row>
    <row r="651" ht="15.75" customHeight="1">
      <c r="DT651" s="4"/>
      <c r="DU651" s="4"/>
    </row>
    <row r="652" ht="15.75" customHeight="1">
      <c r="DT652" s="4"/>
      <c r="DU652" s="4"/>
    </row>
    <row r="653" ht="15.75" customHeight="1">
      <c r="DT653" s="4"/>
      <c r="DU653" s="4"/>
    </row>
    <row r="654" ht="15.75" customHeight="1">
      <c r="DT654" s="4"/>
      <c r="DU654" s="4"/>
    </row>
    <row r="655" ht="15.75" customHeight="1">
      <c r="DT655" s="4"/>
      <c r="DU655" s="4"/>
    </row>
    <row r="656" ht="15.75" customHeight="1">
      <c r="DT656" s="4"/>
      <c r="DU656" s="4"/>
    </row>
    <row r="657" ht="15.75" customHeight="1">
      <c r="DT657" s="4"/>
      <c r="DU657" s="4"/>
    </row>
    <row r="658" ht="15.75" customHeight="1">
      <c r="DT658" s="4"/>
      <c r="DU658" s="4"/>
    </row>
    <row r="659" ht="15.75" customHeight="1">
      <c r="DT659" s="4"/>
      <c r="DU659" s="4"/>
    </row>
    <row r="660" ht="15.75" customHeight="1">
      <c r="DT660" s="4"/>
      <c r="DU660" s="4"/>
    </row>
    <row r="661" ht="15.75" customHeight="1">
      <c r="DT661" s="4"/>
      <c r="DU661" s="4"/>
    </row>
    <row r="662" ht="15.75" customHeight="1">
      <c r="DT662" s="4"/>
      <c r="DU662" s="4"/>
    </row>
    <row r="663" ht="15.75" customHeight="1">
      <c r="DT663" s="4"/>
      <c r="DU663" s="4"/>
    </row>
    <row r="664" ht="15.75" customHeight="1">
      <c r="DT664" s="4"/>
      <c r="DU664" s="4"/>
    </row>
    <row r="665" ht="15.75" customHeight="1">
      <c r="DT665" s="4"/>
      <c r="DU665" s="4"/>
    </row>
    <row r="666" ht="15.75" customHeight="1">
      <c r="DT666" s="4"/>
      <c r="DU666" s="4"/>
    </row>
    <row r="667" ht="15.75" customHeight="1">
      <c r="DT667" s="4"/>
      <c r="DU667" s="4"/>
    </row>
    <row r="668" ht="15.75" customHeight="1">
      <c r="DT668" s="4"/>
      <c r="DU668" s="4"/>
    </row>
    <row r="669" ht="15.75" customHeight="1">
      <c r="DT669" s="4"/>
      <c r="DU669" s="4"/>
    </row>
    <row r="670" ht="15.75" customHeight="1">
      <c r="DT670" s="4"/>
      <c r="DU670" s="4"/>
    </row>
    <row r="671" ht="15.75" customHeight="1">
      <c r="DT671" s="4"/>
      <c r="DU671" s="4"/>
    </row>
    <row r="672" ht="15.75" customHeight="1">
      <c r="DT672" s="4"/>
      <c r="DU672" s="4"/>
    </row>
    <row r="673" ht="15.75" customHeight="1">
      <c r="DT673" s="4"/>
      <c r="DU673" s="4"/>
    </row>
    <row r="674" ht="15.75" customHeight="1">
      <c r="DT674" s="4"/>
      <c r="DU674" s="4"/>
    </row>
    <row r="675" ht="15.75" customHeight="1">
      <c r="DT675" s="4"/>
      <c r="DU675" s="4"/>
    </row>
    <row r="676" ht="15.75" customHeight="1">
      <c r="DT676" s="4"/>
      <c r="DU676" s="4"/>
    </row>
    <row r="677" ht="15.75" customHeight="1">
      <c r="DT677" s="4"/>
      <c r="DU677" s="4"/>
    </row>
    <row r="678" ht="15.75" customHeight="1">
      <c r="DT678" s="4"/>
      <c r="DU678" s="4"/>
    </row>
    <row r="679" ht="15.75" customHeight="1">
      <c r="DT679" s="4"/>
      <c r="DU679" s="4"/>
    </row>
    <row r="680" ht="15.75" customHeight="1">
      <c r="DT680" s="4"/>
      <c r="DU680" s="4"/>
    </row>
    <row r="681" ht="15.75" customHeight="1">
      <c r="DT681" s="4"/>
      <c r="DU681" s="4"/>
    </row>
    <row r="682" ht="15.75" customHeight="1">
      <c r="DT682" s="4"/>
      <c r="DU682" s="4"/>
    </row>
    <row r="683" ht="15.75" customHeight="1">
      <c r="DT683" s="4"/>
      <c r="DU683" s="4"/>
    </row>
    <row r="684" ht="15.75" customHeight="1">
      <c r="DT684" s="4"/>
      <c r="DU684" s="4"/>
    </row>
    <row r="685" ht="15.75" customHeight="1">
      <c r="DT685" s="4"/>
      <c r="DU685" s="4"/>
    </row>
    <row r="686" ht="15.75" customHeight="1">
      <c r="DT686" s="4"/>
      <c r="DU686" s="4"/>
    </row>
    <row r="687" ht="15.75" customHeight="1">
      <c r="DT687" s="4"/>
      <c r="DU687" s="4"/>
    </row>
    <row r="688" ht="15.75" customHeight="1">
      <c r="DT688" s="4"/>
      <c r="DU688" s="4"/>
    </row>
    <row r="689" ht="15.75" customHeight="1">
      <c r="DT689" s="4"/>
      <c r="DU689" s="4"/>
    </row>
    <row r="690" ht="15.75" customHeight="1">
      <c r="DT690" s="4"/>
      <c r="DU690" s="4"/>
    </row>
    <row r="691" ht="15.75" customHeight="1">
      <c r="DT691" s="4"/>
      <c r="DU691" s="4"/>
    </row>
    <row r="692" ht="15.75" customHeight="1">
      <c r="DT692" s="4"/>
      <c r="DU692" s="4"/>
    </row>
    <row r="693" ht="15.75" customHeight="1">
      <c r="DT693" s="4"/>
      <c r="DU693" s="4"/>
    </row>
    <row r="694" ht="15.75" customHeight="1">
      <c r="DT694" s="4"/>
      <c r="DU694" s="4"/>
    </row>
    <row r="695" ht="15.75" customHeight="1">
      <c r="DT695" s="4"/>
      <c r="DU695" s="4"/>
    </row>
    <row r="696" ht="15.75" customHeight="1">
      <c r="DT696" s="4"/>
      <c r="DU696" s="4"/>
    </row>
    <row r="697" ht="15.75" customHeight="1">
      <c r="DT697" s="4"/>
      <c r="DU697" s="4"/>
    </row>
    <row r="698" ht="15.75" customHeight="1">
      <c r="DT698" s="4"/>
      <c r="DU698" s="4"/>
    </row>
    <row r="699" ht="15.75" customHeight="1">
      <c r="DT699" s="4"/>
      <c r="DU699" s="4"/>
    </row>
    <row r="700" ht="15.75" customHeight="1">
      <c r="DT700" s="4"/>
      <c r="DU700" s="4"/>
    </row>
    <row r="701" ht="15.75" customHeight="1">
      <c r="DT701" s="4"/>
      <c r="DU701" s="4"/>
    </row>
    <row r="702" ht="15.75" customHeight="1">
      <c r="DT702" s="4"/>
      <c r="DU702" s="4"/>
    </row>
    <row r="703" ht="15.75" customHeight="1">
      <c r="DT703" s="4"/>
      <c r="DU703" s="4"/>
    </row>
    <row r="704" ht="15.75" customHeight="1">
      <c r="DT704" s="4"/>
      <c r="DU704" s="4"/>
    </row>
    <row r="705" ht="15.75" customHeight="1">
      <c r="DT705" s="4"/>
      <c r="DU705" s="4"/>
    </row>
    <row r="706" ht="15.75" customHeight="1">
      <c r="DT706" s="4"/>
      <c r="DU706" s="4"/>
    </row>
    <row r="707" ht="15.75" customHeight="1">
      <c r="DT707" s="4"/>
      <c r="DU707" s="4"/>
    </row>
    <row r="708" ht="15.75" customHeight="1">
      <c r="DT708" s="4"/>
      <c r="DU708" s="4"/>
    </row>
    <row r="709" ht="15.75" customHeight="1">
      <c r="DT709" s="4"/>
      <c r="DU709" s="4"/>
    </row>
    <row r="710" ht="15.75" customHeight="1">
      <c r="DT710" s="4"/>
      <c r="DU710" s="4"/>
    </row>
    <row r="711" ht="15.75" customHeight="1">
      <c r="DT711" s="4"/>
      <c r="DU711" s="4"/>
    </row>
    <row r="712" ht="15.75" customHeight="1">
      <c r="DT712" s="4"/>
      <c r="DU712" s="4"/>
    </row>
    <row r="713" ht="15.75" customHeight="1">
      <c r="DT713" s="4"/>
      <c r="DU713" s="4"/>
    </row>
    <row r="714" ht="15.75" customHeight="1">
      <c r="DT714" s="4"/>
      <c r="DU714" s="4"/>
    </row>
    <row r="715" ht="15.75" customHeight="1">
      <c r="DT715" s="4"/>
      <c r="DU715" s="4"/>
    </row>
    <row r="716" ht="15.75" customHeight="1">
      <c r="DT716" s="4"/>
      <c r="DU716" s="4"/>
    </row>
    <row r="717" ht="15.75" customHeight="1">
      <c r="DT717" s="4"/>
      <c r="DU717" s="4"/>
    </row>
    <row r="718" ht="15.75" customHeight="1">
      <c r="DT718" s="4"/>
      <c r="DU718" s="4"/>
    </row>
    <row r="719" ht="15.75" customHeight="1">
      <c r="DT719" s="4"/>
      <c r="DU719" s="4"/>
    </row>
    <row r="720" ht="15.75" customHeight="1">
      <c r="DT720" s="4"/>
      <c r="DU720" s="4"/>
    </row>
    <row r="721" ht="15.75" customHeight="1">
      <c r="DT721" s="4"/>
      <c r="DU721" s="4"/>
    </row>
    <row r="722" ht="15.75" customHeight="1">
      <c r="DT722" s="4"/>
      <c r="DU722" s="4"/>
    </row>
    <row r="723" ht="15.75" customHeight="1">
      <c r="DT723" s="4"/>
      <c r="DU723" s="4"/>
    </row>
    <row r="724" ht="15.75" customHeight="1">
      <c r="DT724" s="4"/>
      <c r="DU724" s="4"/>
    </row>
    <row r="725" ht="15.75" customHeight="1">
      <c r="DT725" s="4"/>
      <c r="DU725" s="4"/>
    </row>
    <row r="726" ht="15.75" customHeight="1">
      <c r="DT726" s="4"/>
      <c r="DU726" s="4"/>
    </row>
    <row r="727" ht="15.75" customHeight="1">
      <c r="DT727" s="4"/>
      <c r="DU727" s="4"/>
    </row>
    <row r="728" ht="15.75" customHeight="1">
      <c r="DT728" s="4"/>
      <c r="DU728" s="4"/>
    </row>
    <row r="729" ht="15.75" customHeight="1">
      <c r="DT729" s="4"/>
      <c r="DU729" s="4"/>
    </row>
    <row r="730" ht="15.75" customHeight="1">
      <c r="DT730" s="4"/>
      <c r="DU730" s="4"/>
    </row>
    <row r="731" ht="15.75" customHeight="1">
      <c r="DT731" s="4"/>
      <c r="DU731" s="4"/>
    </row>
    <row r="732" ht="15.75" customHeight="1">
      <c r="DT732" s="4"/>
      <c r="DU732" s="4"/>
    </row>
    <row r="733" ht="15.75" customHeight="1">
      <c r="DT733" s="4"/>
      <c r="DU733" s="4"/>
    </row>
    <row r="734" ht="15.75" customHeight="1">
      <c r="DT734" s="4"/>
      <c r="DU734" s="4"/>
    </row>
    <row r="735" ht="15.75" customHeight="1">
      <c r="DT735" s="4"/>
      <c r="DU735" s="4"/>
    </row>
    <row r="736" ht="15.75" customHeight="1">
      <c r="DT736" s="4"/>
      <c r="DU736" s="4"/>
    </row>
    <row r="737" ht="15.75" customHeight="1">
      <c r="DT737" s="4"/>
      <c r="DU737" s="4"/>
    </row>
    <row r="738" ht="15.75" customHeight="1">
      <c r="DT738" s="4"/>
      <c r="DU738" s="4"/>
    </row>
    <row r="739" ht="15.75" customHeight="1">
      <c r="DT739" s="4"/>
      <c r="DU739" s="4"/>
    </row>
    <row r="740" ht="15.75" customHeight="1">
      <c r="DT740" s="4"/>
      <c r="DU740" s="4"/>
    </row>
    <row r="741" ht="15.75" customHeight="1">
      <c r="DT741" s="4"/>
      <c r="DU741" s="4"/>
    </row>
    <row r="742" ht="15.75" customHeight="1">
      <c r="DT742" s="4"/>
      <c r="DU742" s="4"/>
    </row>
    <row r="743" ht="15.75" customHeight="1">
      <c r="DT743" s="4"/>
      <c r="DU743" s="4"/>
    </row>
    <row r="744" ht="15.75" customHeight="1">
      <c r="DT744" s="4"/>
      <c r="DU744" s="4"/>
    </row>
    <row r="745" ht="15.75" customHeight="1">
      <c r="DT745" s="4"/>
      <c r="DU745" s="4"/>
    </row>
    <row r="746" ht="15.75" customHeight="1">
      <c r="DT746" s="4"/>
      <c r="DU746" s="4"/>
    </row>
    <row r="747" ht="15.75" customHeight="1">
      <c r="DT747" s="4"/>
      <c r="DU747" s="4"/>
    </row>
    <row r="748" ht="15.75" customHeight="1">
      <c r="DT748" s="4"/>
      <c r="DU748" s="4"/>
    </row>
    <row r="749" ht="15.75" customHeight="1">
      <c r="DT749" s="4"/>
      <c r="DU749" s="4"/>
    </row>
    <row r="750" ht="15.75" customHeight="1">
      <c r="DT750" s="4"/>
      <c r="DU750" s="4"/>
    </row>
    <row r="751" ht="15.75" customHeight="1">
      <c r="DT751" s="4"/>
      <c r="DU751" s="4"/>
    </row>
    <row r="752" ht="15.75" customHeight="1">
      <c r="DT752" s="4"/>
      <c r="DU752" s="4"/>
    </row>
    <row r="753" ht="15.75" customHeight="1">
      <c r="DT753" s="4"/>
      <c r="DU753" s="4"/>
    </row>
    <row r="754" ht="15.75" customHeight="1">
      <c r="DT754" s="4"/>
      <c r="DU754" s="4"/>
    </row>
    <row r="755" ht="15.75" customHeight="1">
      <c r="DT755" s="4"/>
      <c r="DU755" s="4"/>
    </row>
    <row r="756" ht="15.75" customHeight="1">
      <c r="DT756" s="4"/>
      <c r="DU756" s="4"/>
    </row>
    <row r="757" ht="15.75" customHeight="1">
      <c r="DT757" s="4"/>
      <c r="DU757" s="4"/>
    </row>
    <row r="758" ht="15.75" customHeight="1">
      <c r="DT758" s="4"/>
      <c r="DU758" s="4"/>
    </row>
    <row r="759" ht="15.75" customHeight="1">
      <c r="DT759" s="4"/>
      <c r="DU759" s="4"/>
    </row>
    <row r="760" ht="15.75" customHeight="1">
      <c r="DT760" s="4"/>
      <c r="DU760" s="4"/>
    </row>
    <row r="761" ht="15.75" customHeight="1">
      <c r="DT761" s="4"/>
      <c r="DU761" s="4"/>
    </row>
    <row r="762" ht="15.75" customHeight="1">
      <c r="DT762" s="4"/>
      <c r="DU762" s="4"/>
    </row>
    <row r="763" ht="15.75" customHeight="1">
      <c r="DT763" s="4"/>
      <c r="DU763" s="4"/>
    </row>
    <row r="764" ht="15.75" customHeight="1">
      <c r="DT764" s="4"/>
      <c r="DU764" s="4"/>
    </row>
    <row r="765" ht="15.75" customHeight="1">
      <c r="DT765" s="4"/>
      <c r="DU765" s="4"/>
    </row>
    <row r="766" ht="15.75" customHeight="1">
      <c r="DT766" s="4"/>
      <c r="DU766" s="4"/>
    </row>
    <row r="767" ht="15.75" customHeight="1">
      <c r="DT767" s="4"/>
      <c r="DU767" s="4"/>
    </row>
    <row r="768" ht="15.75" customHeight="1">
      <c r="DT768" s="4"/>
      <c r="DU768" s="4"/>
    </row>
    <row r="769" ht="15.75" customHeight="1">
      <c r="DT769" s="4"/>
      <c r="DU769" s="4"/>
    </row>
    <row r="770" ht="15.75" customHeight="1">
      <c r="DT770" s="4"/>
      <c r="DU770" s="4"/>
    </row>
    <row r="771" ht="15.75" customHeight="1">
      <c r="DT771" s="4"/>
      <c r="DU771" s="4"/>
    </row>
    <row r="772" ht="15.75" customHeight="1">
      <c r="DT772" s="4"/>
      <c r="DU772" s="4"/>
    </row>
    <row r="773" ht="15.75" customHeight="1">
      <c r="DT773" s="4"/>
      <c r="DU773" s="4"/>
    </row>
    <row r="774" ht="15.75" customHeight="1">
      <c r="DT774" s="4"/>
      <c r="DU774" s="4"/>
    </row>
    <row r="775" ht="15.75" customHeight="1">
      <c r="DT775" s="4"/>
      <c r="DU775" s="4"/>
    </row>
    <row r="776" ht="15.75" customHeight="1">
      <c r="DT776" s="4"/>
      <c r="DU776" s="4"/>
    </row>
    <row r="777" ht="15.75" customHeight="1">
      <c r="DT777" s="4"/>
      <c r="DU777" s="4"/>
    </row>
    <row r="778" ht="15.75" customHeight="1">
      <c r="DT778" s="4"/>
      <c r="DU778" s="4"/>
    </row>
    <row r="779" ht="15.75" customHeight="1">
      <c r="DT779" s="4"/>
      <c r="DU779" s="4"/>
    </row>
    <row r="780" ht="15.75" customHeight="1">
      <c r="DT780" s="4"/>
      <c r="DU780" s="4"/>
    </row>
    <row r="781" ht="15.75" customHeight="1">
      <c r="DT781" s="4"/>
      <c r="DU781" s="4"/>
    </row>
    <row r="782" ht="15.75" customHeight="1">
      <c r="DT782" s="4"/>
      <c r="DU782" s="4"/>
    </row>
    <row r="783" ht="15.75" customHeight="1">
      <c r="DT783" s="4"/>
      <c r="DU783" s="4"/>
    </row>
    <row r="784" ht="15.75" customHeight="1">
      <c r="DT784" s="4"/>
      <c r="DU784" s="4"/>
    </row>
    <row r="785" ht="15.75" customHeight="1">
      <c r="DT785" s="4"/>
      <c r="DU785" s="4"/>
    </row>
    <row r="786" ht="15.75" customHeight="1">
      <c r="DT786" s="4"/>
      <c r="DU786" s="4"/>
    </row>
    <row r="787" ht="15.75" customHeight="1">
      <c r="DT787" s="4"/>
      <c r="DU787" s="4"/>
    </row>
    <row r="788" ht="15.75" customHeight="1">
      <c r="DT788" s="4"/>
      <c r="DU788" s="4"/>
    </row>
    <row r="789" ht="15.75" customHeight="1">
      <c r="DT789" s="4"/>
      <c r="DU789" s="4"/>
    </row>
    <row r="790" ht="15.75" customHeight="1">
      <c r="DT790" s="4"/>
      <c r="DU790" s="4"/>
    </row>
    <row r="791" ht="15.75" customHeight="1">
      <c r="DT791" s="4"/>
      <c r="DU791" s="4"/>
    </row>
    <row r="792" ht="15.75" customHeight="1">
      <c r="DT792" s="4"/>
      <c r="DU792" s="4"/>
    </row>
    <row r="793" ht="15.75" customHeight="1">
      <c r="DT793" s="4"/>
      <c r="DU793" s="4"/>
    </row>
    <row r="794" ht="15.75" customHeight="1">
      <c r="DT794" s="4"/>
      <c r="DU794" s="4"/>
    </row>
    <row r="795" ht="15.75" customHeight="1">
      <c r="DT795" s="4"/>
      <c r="DU795" s="4"/>
    </row>
    <row r="796" ht="15.75" customHeight="1">
      <c r="DT796" s="4"/>
      <c r="DU796" s="4"/>
    </row>
    <row r="797" ht="15.75" customHeight="1">
      <c r="DT797" s="4"/>
      <c r="DU797" s="4"/>
    </row>
    <row r="798" ht="15.75" customHeight="1">
      <c r="DT798" s="4"/>
      <c r="DU798" s="4"/>
    </row>
    <row r="799" ht="15.75" customHeight="1">
      <c r="DT799" s="4"/>
      <c r="DU799" s="4"/>
    </row>
    <row r="800" ht="15.75" customHeight="1">
      <c r="DT800" s="4"/>
      <c r="DU800" s="4"/>
    </row>
    <row r="801" ht="15.75" customHeight="1">
      <c r="DT801" s="4"/>
      <c r="DU801" s="4"/>
    </row>
    <row r="802" ht="15.75" customHeight="1">
      <c r="DT802" s="4"/>
      <c r="DU802" s="4"/>
    </row>
    <row r="803" ht="15.75" customHeight="1">
      <c r="DT803" s="4"/>
      <c r="DU803" s="4"/>
    </row>
    <row r="804" ht="15.75" customHeight="1">
      <c r="DT804" s="4"/>
      <c r="DU804" s="4"/>
    </row>
    <row r="805" ht="15.75" customHeight="1">
      <c r="DT805" s="4"/>
      <c r="DU805" s="4"/>
    </row>
    <row r="806" ht="15.75" customHeight="1">
      <c r="DT806" s="4"/>
      <c r="DU806" s="4"/>
    </row>
    <row r="807" ht="15.75" customHeight="1">
      <c r="DT807" s="4"/>
      <c r="DU807" s="4"/>
    </row>
    <row r="808" ht="15.75" customHeight="1">
      <c r="DT808" s="4"/>
      <c r="DU808" s="4"/>
    </row>
    <row r="809" ht="15.75" customHeight="1">
      <c r="DT809" s="4"/>
      <c r="DU809" s="4"/>
    </row>
    <row r="810" ht="15.75" customHeight="1">
      <c r="DT810" s="4"/>
      <c r="DU810" s="4"/>
    </row>
    <row r="811" ht="15.75" customHeight="1">
      <c r="DT811" s="4"/>
      <c r="DU811" s="4"/>
    </row>
    <row r="812" ht="15.75" customHeight="1">
      <c r="DT812" s="4"/>
      <c r="DU812" s="4"/>
    </row>
    <row r="813" ht="15.75" customHeight="1">
      <c r="DT813" s="4"/>
      <c r="DU813" s="4"/>
    </row>
    <row r="814" ht="15.75" customHeight="1">
      <c r="DT814" s="4"/>
      <c r="DU814" s="4"/>
    </row>
    <row r="815" ht="15.75" customHeight="1">
      <c r="DT815" s="4"/>
      <c r="DU815" s="4"/>
    </row>
    <row r="816" ht="15.75" customHeight="1">
      <c r="DT816" s="4"/>
      <c r="DU816" s="4"/>
    </row>
    <row r="817" ht="15.75" customHeight="1">
      <c r="DT817" s="4"/>
      <c r="DU817" s="4"/>
    </row>
    <row r="818" ht="15.75" customHeight="1">
      <c r="DT818" s="4"/>
      <c r="DU818" s="4"/>
    </row>
    <row r="819" ht="15.75" customHeight="1">
      <c r="DT819" s="4"/>
      <c r="DU819" s="4"/>
    </row>
    <row r="820" ht="15.75" customHeight="1">
      <c r="DT820" s="4"/>
      <c r="DU820" s="4"/>
    </row>
    <row r="821" ht="15.75" customHeight="1">
      <c r="DT821" s="4"/>
      <c r="DU821" s="4"/>
    </row>
    <row r="822" ht="15.75" customHeight="1">
      <c r="DT822" s="4"/>
      <c r="DU822" s="4"/>
    </row>
    <row r="823" ht="15.75" customHeight="1">
      <c r="DT823" s="4"/>
      <c r="DU823" s="4"/>
    </row>
    <row r="824" ht="15.75" customHeight="1">
      <c r="DT824" s="4"/>
      <c r="DU824" s="4"/>
    </row>
    <row r="825" ht="15.75" customHeight="1">
      <c r="DT825" s="4"/>
      <c r="DU825" s="4"/>
    </row>
    <row r="826" ht="15.75" customHeight="1">
      <c r="DT826" s="4"/>
      <c r="DU826" s="4"/>
    </row>
    <row r="827" ht="15.75" customHeight="1">
      <c r="DT827" s="4"/>
      <c r="DU827" s="4"/>
    </row>
    <row r="828" ht="15.75" customHeight="1">
      <c r="DT828" s="4"/>
      <c r="DU828" s="4"/>
    </row>
    <row r="829" ht="15.75" customHeight="1">
      <c r="DT829" s="4"/>
      <c r="DU829" s="4"/>
    </row>
    <row r="830" ht="15.75" customHeight="1">
      <c r="DT830" s="4"/>
      <c r="DU830" s="4"/>
    </row>
    <row r="831" ht="15.75" customHeight="1">
      <c r="DT831" s="4"/>
      <c r="DU831" s="4"/>
    </row>
    <row r="832" ht="15.75" customHeight="1">
      <c r="DT832" s="4"/>
      <c r="DU832" s="4"/>
    </row>
    <row r="833" ht="15.75" customHeight="1">
      <c r="DT833" s="4"/>
      <c r="DU833" s="4"/>
    </row>
    <row r="834" ht="15.75" customHeight="1">
      <c r="DT834" s="4"/>
      <c r="DU834" s="4"/>
    </row>
    <row r="835" ht="15.75" customHeight="1">
      <c r="DT835" s="4"/>
      <c r="DU835" s="4"/>
    </row>
    <row r="836" ht="15.75" customHeight="1">
      <c r="DT836" s="4"/>
      <c r="DU836" s="4"/>
    </row>
    <row r="837" ht="15.75" customHeight="1">
      <c r="DT837" s="4"/>
      <c r="DU837" s="4"/>
    </row>
    <row r="838" ht="15.75" customHeight="1">
      <c r="DT838" s="4"/>
      <c r="DU838" s="4"/>
    </row>
    <row r="839" ht="15.75" customHeight="1">
      <c r="DT839" s="4"/>
      <c r="DU839" s="4"/>
    </row>
    <row r="840" ht="15.75" customHeight="1">
      <c r="DT840" s="4"/>
      <c r="DU840" s="4"/>
    </row>
    <row r="841" ht="15.75" customHeight="1">
      <c r="DT841" s="4"/>
      <c r="DU841" s="4"/>
    </row>
    <row r="842" ht="15.75" customHeight="1">
      <c r="DT842" s="4"/>
      <c r="DU842" s="4"/>
    </row>
    <row r="843" ht="15.75" customHeight="1">
      <c r="DT843" s="4"/>
      <c r="DU843" s="4"/>
    </row>
    <row r="844" ht="15.75" customHeight="1">
      <c r="DT844" s="4"/>
      <c r="DU844" s="4"/>
    </row>
    <row r="845" ht="15.75" customHeight="1">
      <c r="DT845" s="4"/>
      <c r="DU845" s="4"/>
    </row>
    <row r="846" ht="15.75" customHeight="1">
      <c r="DT846" s="4"/>
      <c r="DU846" s="4"/>
    </row>
    <row r="847" ht="15.75" customHeight="1">
      <c r="DT847" s="4"/>
      <c r="DU847" s="4"/>
    </row>
    <row r="848" ht="15.75" customHeight="1">
      <c r="DT848" s="4"/>
      <c r="DU848" s="4"/>
    </row>
    <row r="849" ht="15.75" customHeight="1">
      <c r="DT849" s="4"/>
      <c r="DU849" s="4"/>
    </row>
    <row r="850" ht="15.75" customHeight="1">
      <c r="DT850" s="4"/>
      <c r="DU850" s="4"/>
    </row>
    <row r="851" ht="15.75" customHeight="1">
      <c r="DT851" s="4"/>
      <c r="DU851" s="4"/>
    </row>
    <row r="852" ht="15.75" customHeight="1">
      <c r="DT852" s="4"/>
      <c r="DU852" s="4"/>
    </row>
    <row r="853" ht="15.75" customHeight="1">
      <c r="DT853" s="4"/>
      <c r="DU853" s="4"/>
    </row>
    <row r="854" ht="15.75" customHeight="1">
      <c r="DT854" s="4"/>
      <c r="DU854" s="4"/>
    </row>
    <row r="855" ht="15.75" customHeight="1">
      <c r="DT855" s="4"/>
      <c r="DU855" s="4"/>
    </row>
    <row r="856" ht="15.75" customHeight="1">
      <c r="DT856" s="4"/>
      <c r="DU856" s="4"/>
    </row>
    <row r="857" ht="15.75" customHeight="1">
      <c r="DT857" s="4"/>
      <c r="DU857" s="4"/>
    </row>
    <row r="858" ht="15.75" customHeight="1">
      <c r="DT858" s="4"/>
      <c r="DU858" s="4"/>
    </row>
    <row r="859" ht="15.75" customHeight="1">
      <c r="DT859" s="4"/>
      <c r="DU859" s="4"/>
    </row>
    <row r="860" ht="15.75" customHeight="1">
      <c r="DT860" s="4"/>
      <c r="DU860" s="4"/>
    </row>
    <row r="861" ht="15.75" customHeight="1">
      <c r="DT861" s="4"/>
      <c r="DU861" s="4"/>
    </row>
    <row r="862" ht="15.75" customHeight="1">
      <c r="DT862" s="4"/>
      <c r="DU862" s="4"/>
    </row>
    <row r="863" ht="15.75" customHeight="1">
      <c r="DT863" s="4"/>
      <c r="DU863" s="4"/>
    </row>
    <row r="864" ht="15.75" customHeight="1">
      <c r="DT864" s="4"/>
      <c r="DU864" s="4"/>
    </row>
    <row r="865" ht="15.75" customHeight="1">
      <c r="DT865" s="4"/>
      <c r="DU865" s="4"/>
    </row>
    <row r="866" ht="15.75" customHeight="1">
      <c r="DT866" s="4"/>
      <c r="DU866" s="4"/>
    </row>
    <row r="867" ht="15.75" customHeight="1">
      <c r="DT867" s="4"/>
      <c r="DU867" s="4"/>
    </row>
    <row r="868" ht="15.75" customHeight="1">
      <c r="DT868" s="4"/>
      <c r="DU868" s="4"/>
    </row>
    <row r="869" ht="15.75" customHeight="1">
      <c r="DT869" s="4"/>
      <c r="DU869" s="4"/>
    </row>
    <row r="870" ht="15.75" customHeight="1">
      <c r="DT870" s="4"/>
      <c r="DU870" s="4"/>
    </row>
    <row r="871" ht="15.75" customHeight="1">
      <c r="DT871" s="4"/>
      <c r="DU871" s="4"/>
    </row>
    <row r="872" ht="15.75" customHeight="1">
      <c r="DT872" s="4"/>
      <c r="DU872" s="4"/>
    </row>
    <row r="873" ht="15.75" customHeight="1">
      <c r="DT873" s="4"/>
      <c r="DU873" s="4"/>
    </row>
    <row r="874" ht="15.75" customHeight="1">
      <c r="DT874" s="4"/>
      <c r="DU874" s="4"/>
    </row>
    <row r="875" ht="15.75" customHeight="1">
      <c r="DT875" s="4"/>
      <c r="DU875" s="4"/>
    </row>
    <row r="876" ht="15.75" customHeight="1">
      <c r="DT876" s="4"/>
      <c r="DU876" s="4"/>
    </row>
    <row r="877" ht="15.75" customHeight="1">
      <c r="DT877" s="4"/>
      <c r="DU877" s="4"/>
    </row>
    <row r="878" ht="15.75" customHeight="1">
      <c r="DT878" s="4"/>
      <c r="DU878" s="4"/>
    </row>
    <row r="879" ht="15.75" customHeight="1">
      <c r="DT879" s="4"/>
      <c r="DU879" s="4"/>
    </row>
    <row r="880" ht="15.75" customHeight="1">
      <c r="DT880" s="4"/>
      <c r="DU880" s="4"/>
    </row>
    <row r="881" ht="15.75" customHeight="1">
      <c r="DT881" s="4"/>
      <c r="DU881" s="4"/>
    </row>
    <row r="882" ht="15.75" customHeight="1">
      <c r="DT882" s="4"/>
      <c r="DU882" s="4"/>
    </row>
    <row r="883" ht="15.75" customHeight="1">
      <c r="DT883" s="4"/>
      <c r="DU883" s="4"/>
    </row>
    <row r="884" ht="15.75" customHeight="1">
      <c r="DT884" s="4"/>
      <c r="DU884" s="4"/>
    </row>
    <row r="885" ht="15.75" customHeight="1">
      <c r="DT885" s="4"/>
      <c r="DU885" s="4"/>
    </row>
    <row r="886" ht="15.75" customHeight="1">
      <c r="DT886" s="4"/>
      <c r="DU886" s="4"/>
    </row>
    <row r="887" ht="15.75" customHeight="1">
      <c r="DT887" s="4"/>
      <c r="DU887" s="4"/>
    </row>
    <row r="888" ht="15.75" customHeight="1">
      <c r="DT888" s="4"/>
      <c r="DU888" s="4"/>
    </row>
    <row r="889" ht="15.75" customHeight="1">
      <c r="DT889" s="4"/>
      <c r="DU889" s="4"/>
    </row>
    <row r="890" ht="15.75" customHeight="1">
      <c r="DT890" s="4"/>
      <c r="DU890" s="4"/>
    </row>
    <row r="891" ht="15.75" customHeight="1">
      <c r="DT891" s="4"/>
      <c r="DU891" s="4"/>
    </row>
    <row r="892" ht="15.75" customHeight="1">
      <c r="DT892" s="4"/>
      <c r="DU892" s="4"/>
    </row>
    <row r="893" ht="15.75" customHeight="1">
      <c r="DT893" s="4"/>
      <c r="DU893" s="4"/>
    </row>
    <row r="894" ht="15.75" customHeight="1">
      <c r="DT894" s="4"/>
      <c r="DU894" s="4"/>
    </row>
    <row r="895" ht="15.75" customHeight="1">
      <c r="DT895" s="4"/>
      <c r="DU895" s="4"/>
    </row>
    <row r="896" ht="15.75" customHeight="1">
      <c r="DT896" s="4"/>
      <c r="DU896" s="4"/>
    </row>
    <row r="897" ht="15.75" customHeight="1">
      <c r="DT897" s="4"/>
      <c r="DU897" s="4"/>
    </row>
    <row r="898" ht="15.75" customHeight="1">
      <c r="DT898" s="4"/>
      <c r="DU898" s="4"/>
    </row>
    <row r="899" ht="15.75" customHeight="1">
      <c r="DT899" s="4"/>
      <c r="DU899" s="4"/>
    </row>
    <row r="900" ht="15.75" customHeight="1">
      <c r="DT900" s="4"/>
      <c r="DU900" s="4"/>
    </row>
    <row r="901" ht="15.75" customHeight="1">
      <c r="DT901" s="4"/>
      <c r="DU901" s="4"/>
    </row>
    <row r="902" ht="15.75" customHeight="1">
      <c r="DT902" s="4"/>
      <c r="DU902" s="4"/>
    </row>
    <row r="903" ht="15.75" customHeight="1">
      <c r="DT903" s="4"/>
      <c r="DU903" s="4"/>
    </row>
    <row r="904" ht="15.75" customHeight="1">
      <c r="DT904" s="4"/>
      <c r="DU904" s="4"/>
    </row>
    <row r="905" ht="15.75" customHeight="1">
      <c r="DT905" s="4"/>
      <c r="DU905" s="4"/>
    </row>
    <row r="906" ht="15.75" customHeight="1">
      <c r="DT906" s="4"/>
      <c r="DU906" s="4"/>
    </row>
    <row r="907" ht="15.75" customHeight="1">
      <c r="DT907" s="4"/>
      <c r="DU907" s="4"/>
    </row>
    <row r="908" ht="15.75" customHeight="1">
      <c r="DT908" s="4"/>
      <c r="DU908" s="4"/>
    </row>
    <row r="909" ht="15.75" customHeight="1">
      <c r="DT909" s="4"/>
      <c r="DU909" s="4"/>
    </row>
    <row r="910" ht="15.75" customHeight="1">
      <c r="DT910" s="4"/>
      <c r="DU910" s="4"/>
    </row>
    <row r="911" ht="15.75" customHeight="1">
      <c r="DT911" s="4"/>
      <c r="DU911" s="4"/>
    </row>
    <row r="912" ht="15.75" customHeight="1">
      <c r="DT912" s="4"/>
      <c r="DU912" s="4"/>
    </row>
    <row r="913" ht="15.75" customHeight="1">
      <c r="DT913" s="4"/>
      <c r="DU913" s="4"/>
    </row>
    <row r="914" ht="15.75" customHeight="1">
      <c r="DT914" s="4"/>
      <c r="DU914" s="4"/>
    </row>
    <row r="915" ht="15.75" customHeight="1">
      <c r="DT915" s="4"/>
      <c r="DU915" s="4"/>
    </row>
    <row r="916" ht="15.75" customHeight="1">
      <c r="DT916" s="4"/>
      <c r="DU916" s="4"/>
    </row>
    <row r="917" ht="15.75" customHeight="1">
      <c r="DT917" s="4"/>
      <c r="DU917" s="4"/>
    </row>
    <row r="918" ht="15.75" customHeight="1">
      <c r="DT918" s="4"/>
      <c r="DU918" s="4"/>
    </row>
    <row r="919" ht="15.75" customHeight="1">
      <c r="DT919" s="4"/>
      <c r="DU919" s="4"/>
    </row>
    <row r="920" ht="15.75" customHeight="1">
      <c r="DT920" s="4"/>
      <c r="DU920" s="4"/>
    </row>
    <row r="921" ht="15.75" customHeight="1">
      <c r="DT921" s="4"/>
      <c r="DU921" s="4"/>
    </row>
    <row r="922" ht="15.75" customHeight="1">
      <c r="DT922" s="4"/>
      <c r="DU922" s="4"/>
    </row>
    <row r="923" ht="15.75" customHeight="1">
      <c r="DT923" s="4"/>
      <c r="DU923" s="4"/>
    </row>
    <row r="924" ht="15.75" customHeight="1">
      <c r="DT924" s="4"/>
      <c r="DU924" s="4"/>
    </row>
    <row r="925" ht="15.75" customHeight="1">
      <c r="DT925" s="4"/>
      <c r="DU925" s="4"/>
    </row>
    <row r="926" ht="15.75" customHeight="1">
      <c r="DT926" s="4"/>
      <c r="DU926" s="4"/>
    </row>
    <row r="927" ht="15.75" customHeight="1">
      <c r="DT927" s="4"/>
      <c r="DU927" s="4"/>
    </row>
    <row r="928" ht="15.75" customHeight="1">
      <c r="DT928" s="4"/>
      <c r="DU928" s="4"/>
    </row>
    <row r="929" ht="15.75" customHeight="1">
      <c r="DT929" s="4"/>
      <c r="DU929" s="4"/>
    </row>
    <row r="930" ht="15.75" customHeight="1">
      <c r="DT930" s="4"/>
      <c r="DU930" s="4"/>
    </row>
    <row r="931" ht="15.75" customHeight="1">
      <c r="DT931" s="4"/>
      <c r="DU931" s="4"/>
    </row>
    <row r="932" ht="15.75" customHeight="1">
      <c r="DT932" s="4"/>
      <c r="DU932" s="4"/>
    </row>
    <row r="933" ht="15.75" customHeight="1">
      <c r="DT933" s="4"/>
      <c r="DU933" s="4"/>
    </row>
    <row r="934" ht="15.75" customHeight="1">
      <c r="DT934" s="4"/>
      <c r="DU934" s="4"/>
    </row>
    <row r="935" ht="15.75" customHeight="1">
      <c r="DT935" s="4"/>
      <c r="DU935" s="4"/>
    </row>
    <row r="936" ht="15.75" customHeight="1">
      <c r="DT936" s="4"/>
      <c r="DU936" s="4"/>
    </row>
    <row r="937" ht="15.75" customHeight="1">
      <c r="DT937" s="4"/>
      <c r="DU937" s="4"/>
    </row>
    <row r="938" ht="15.75" customHeight="1">
      <c r="DT938" s="4"/>
      <c r="DU938" s="4"/>
    </row>
    <row r="939" ht="15.75" customHeight="1">
      <c r="DT939" s="4"/>
      <c r="DU939" s="4"/>
    </row>
    <row r="940" ht="15.75" customHeight="1">
      <c r="DT940" s="4"/>
      <c r="DU940" s="4"/>
    </row>
    <row r="941" ht="15.75" customHeight="1">
      <c r="DT941" s="4"/>
      <c r="DU941" s="4"/>
    </row>
    <row r="942" ht="15.75" customHeight="1">
      <c r="DT942" s="4"/>
      <c r="DU942" s="4"/>
    </row>
    <row r="943" ht="15.75" customHeight="1">
      <c r="DT943" s="4"/>
      <c r="DU943" s="4"/>
    </row>
    <row r="944" ht="15.75" customHeight="1">
      <c r="DT944" s="4"/>
      <c r="DU944" s="4"/>
    </row>
    <row r="945" ht="15.75" customHeight="1">
      <c r="DT945" s="4"/>
      <c r="DU945" s="4"/>
    </row>
    <row r="946" ht="15.75" customHeight="1">
      <c r="DT946" s="4"/>
      <c r="DU946" s="4"/>
    </row>
    <row r="947" ht="15.75" customHeight="1">
      <c r="DT947" s="4"/>
      <c r="DU947" s="4"/>
    </row>
    <row r="948" ht="15.75" customHeight="1">
      <c r="DT948" s="4"/>
      <c r="DU948" s="4"/>
    </row>
    <row r="949" ht="15.75" customHeight="1">
      <c r="DT949" s="4"/>
      <c r="DU949" s="4"/>
    </row>
    <row r="950" ht="15.75" customHeight="1">
      <c r="DT950" s="4"/>
      <c r="DU950" s="4"/>
    </row>
    <row r="951" ht="15.75" customHeight="1">
      <c r="DT951" s="4"/>
      <c r="DU951" s="4"/>
    </row>
    <row r="952" ht="15.75" customHeight="1">
      <c r="DT952" s="4"/>
      <c r="DU952" s="4"/>
    </row>
    <row r="953" ht="15.75" customHeight="1">
      <c r="DT953" s="4"/>
      <c r="DU953" s="4"/>
    </row>
    <row r="954" ht="15.75" customHeight="1">
      <c r="DT954" s="4"/>
      <c r="DU954" s="4"/>
    </row>
    <row r="955" ht="15.75" customHeight="1">
      <c r="DT955" s="4"/>
      <c r="DU955" s="4"/>
    </row>
    <row r="956" ht="15.75" customHeight="1">
      <c r="DT956" s="4"/>
      <c r="DU956" s="4"/>
    </row>
    <row r="957" ht="15.75" customHeight="1">
      <c r="DT957" s="4"/>
      <c r="DU957" s="4"/>
    </row>
    <row r="958" ht="15.75" customHeight="1">
      <c r="DT958" s="4"/>
      <c r="DU958" s="4"/>
    </row>
    <row r="959" ht="15.75" customHeight="1">
      <c r="DT959" s="4"/>
      <c r="DU959" s="4"/>
    </row>
    <row r="960" ht="15.75" customHeight="1">
      <c r="DT960" s="4"/>
      <c r="DU960" s="4"/>
    </row>
    <row r="961" ht="15.75" customHeight="1">
      <c r="DT961" s="4"/>
      <c r="DU961" s="4"/>
    </row>
    <row r="962" ht="15.75" customHeight="1">
      <c r="DT962" s="4"/>
      <c r="DU962" s="4"/>
    </row>
    <row r="963" ht="15.75" customHeight="1">
      <c r="DT963" s="4"/>
      <c r="DU963" s="4"/>
    </row>
    <row r="964" ht="15.75" customHeight="1">
      <c r="DT964" s="4"/>
      <c r="DU964" s="4"/>
    </row>
    <row r="965" ht="15.75" customHeight="1">
      <c r="DT965" s="4"/>
      <c r="DU965" s="4"/>
    </row>
    <row r="966" ht="15.75" customHeight="1">
      <c r="DT966" s="4"/>
      <c r="DU966" s="4"/>
    </row>
    <row r="967" ht="15.75" customHeight="1">
      <c r="DT967" s="4"/>
      <c r="DU967" s="4"/>
    </row>
    <row r="968" ht="15.75" customHeight="1">
      <c r="DT968" s="4"/>
      <c r="DU968" s="4"/>
    </row>
    <row r="969" ht="15.75" customHeight="1">
      <c r="DT969" s="4"/>
      <c r="DU969" s="4"/>
    </row>
    <row r="970" ht="15.75" customHeight="1">
      <c r="DT970" s="4"/>
      <c r="DU970" s="4"/>
    </row>
    <row r="971" ht="15.75" customHeight="1">
      <c r="DT971" s="4"/>
      <c r="DU971" s="4"/>
    </row>
    <row r="972" ht="15.75" customHeight="1">
      <c r="DT972" s="4"/>
      <c r="DU972" s="4"/>
    </row>
    <row r="973" ht="15.75" customHeight="1">
      <c r="DT973" s="4"/>
      <c r="DU973" s="4"/>
    </row>
    <row r="974" ht="15.75" customHeight="1">
      <c r="DT974" s="4"/>
      <c r="DU974" s="4"/>
    </row>
    <row r="975" ht="15.75" customHeight="1">
      <c r="DT975" s="4"/>
      <c r="DU975" s="4"/>
    </row>
    <row r="976" ht="15.75" customHeight="1">
      <c r="DT976" s="4"/>
      <c r="DU976" s="4"/>
    </row>
    <row r="977" ht="15.75" customHeight="1">
      <c r="DT977" s="4"/>
      <c r="DU977" s="4"/>
    </row>
    <row r="978" ht="15.75" customHeight="1">
      <c r="DT978" s="4"/>
      <c r="DU978" s="4"/>
    </row>
    <row r="979" ht="15.75" customHeight="1">
      <c r="DT979" s="4"/>
      <c r="DU979" s="4"/>
    </row>
    <row r="980" ht="15.75" customHeight="1">
      <c r="DT980" s="4"/>
      <c r="DU980" s="4"/>
    </row>
    <row r="981" ht="15.75" customHeight="1">
      <c r="DT981" s="4"/>
      <c r="DU981" s="4"/>
    </row>
    <row r="982" ht="15.75" customHeight="1">
      <c r="DT982" s="4"/>
      <c r="DU982" s="4"/>
    </row>
    <row r="983" ht="15.75" customHeight="1">
      <c r="DT983" s="4"/>
      <c r="DU983" s="4"/>
    </row>
    <row r="984" ht="15.75" customHeight="1">
      <c r="DT984" s="4"/>
      <c r="DU984" s="4"/>
    </row>
    <row r="985" ht="15.75" customHeight="1">
      <c r="DT985" s="4"/>
      <c r="DU985" s="4"/>
    </row>
    <row r="986" ht="15.75" customHeight="1">
      <c r="DT986" s="4"/>
      <c r="DU986" s="4"/>
    </row>
    <row r="987" ht="15.75" customHeight="1">
      <c r="DT987" s="4"/>
      <c r="DU987" s="4"/>
    </row>
    <row r="988" ht="15.75" customHeight="1">
      <c r="DT988" s="4"/>
      <c r="DU988" s="4"/>
    </row>
    <row r="989" ht="15.75" customHeight="1">
      <c r="DT989" s="4"/>
      <c r="DU989" s="4"/>
    </row>
    <row r="990" ht="15.75" customHeight="1">
      <c r="DT990" s="4"/>
      <c r="DU990" s="4"/>
    </row>
    <row r="991" ht="15.75" customHeight="1">
      <c r="DT991" s="4"/>
      <c r="DU991" s="4"/>
    </row>
    <row r="992" ht="15.75" customHeight="1">
      <c r="DT992" s="4"/>
      <c r="DU992" s="4"/>
    </row>
    <row r="993" ht="15.75" customHeight="1">
      <c r="DT993" s="4"/>
      <c r="DU993" s="4"/>
    </row>
    <row r="994" ht="15.75" customHeight="1">
      <c r="DT994" s="4"/>
      <c r="DU994" s="4"/>
    </row>
    <row r="995" ht="15.75" customHeight="1">
      <c r="DT995" s="4"/>
      <c r="DU995" s="4"/>
    </row>
    <row r="996" ht="15.75" customHeight="1">
      <c r="DT996" s="4"/>
      <c r="DU996" s="4"/>
    </row>
    <row r="997" ht="15.75" customHeight="1">
      <c r="DT997" s="4"/>
      <c r="DU997" s="4"/>
    </row>
    <row r="998" ht="15.75" customHeight="1">
      <c r="DT998" s="4"/>
      <c r="DU998" s="4"/>
    </row>
    <row r="999" ht="15.75" customHeight="1">
      <c r="DT999" s="4"/>
      <c r="DU999" s="4"/>
    </row>
    <row r="1000" ht="15.75" customHeight="1">
      <c r="DT1000" s="4"/>
      <c r="DU1000" s="4"/>
    </row>
  </sheetData>
  <mergeCells count="17">
    <mergeCell ref="A1:F1"/>
    <mergeCell ref="A2:F2"/>
    <mergeCell ref="C3:K3"/>
    <mergeCell ref="L3:S3"/>
    <mergeCell ref="T3:AA3"/>
    <mergeCell ref="AB3:AI3"/>
    <mergeCell ref="AJ3:AQ3"/>
    <mergeCell ref="CV3:DC3"/>
    <mergeCell ref="DD3:DK3"/>
    <mergeCell ref="DL3:DV3"/>
    <mergeCell ref="AR3:AY3"/>
    <mergeCell ref="AZ3:BG3"/>
    <mergeCell ref="BH3:BO3"/>
    <mergeCell ref="BP3:BW3"/>
    <mergeCell ref="BX3:CE3"/>
    <mergeCell ref="CF3:CM3"/>
    <mergeCell ref="CN3:CU3"/>
  </mergeCells>
  <hyperlinks>
    <hyperlink r:id="rId1" ref="A3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8.75"/>
    <col customWidth="1" min="2" max="2" width="29.75"/>
    <col customWidth="1" min="3" max="6" width="12.63"/>
  </cols>
  <sheetData>
    <row r="1" ht="15.75" customHeight="1">
      <c r="A1" s="1" t="s">
        <v>0</v>
      </c>
      <c r="B1" s="13"/>
      <c r="C1" s="13"/>
      <c r="D1" s="13"/>
      <c r="E1" s="14"/>
      <c r="CM1" s="4"/>
      <c r="CN1" s="4"/>
    </row>
    <row r="2" ht="15.75" customHeight="1">
      <c r="A2" s="1" t="s">
        <v>1</v>
      </c>
      <c r="B2" s="13"/>
      <c r="C2" s="13"/>
      <c r="D2" s="13"/>
      <c r="E2" s="14"/>
      <c r="CM2" s="4"/>
      <c r="CN2" s="4"/>
    </row>
    <row r="3" ht="15.75" customHeight="1">
      <c r="A3" s="5" t="s">
        <v>2</v>
      </c>
      <c r="B3" s="104" t="s">
        <v>3</v>
      </c>
      <c r="C3" s="48" t="s">
        <v>4</v>
      </c>
      <c r="D3" s="13"/>
      <c r="E3" s="13"/>
      <c r="F3" s="14"/>
      <c r="G3" s="12">
        <v>45658.0</v>
      </c>
      <c r="H3" s="13"/>
      <c r="I3" s="13"/>
      <c r="J3" s="13"/>
      <c r="K3" s="13"/>
      <c r="L3" s="14"/>
      <c r="M3" s="12">
        <v>45689.0</v>
      </c>
      <c r="N3" s="13"/>
      <c r="O3" s="13"/>
      <c r="P3" s="13"/>
      <c r="Q3" s="13"/>
      <c r="R3" s="14"/>
      <c r="S3" s="12">
        <v>45717.0</v>
      </c>
      <c r="T3" s="13"/>
      <c r="U3" s="13"/>
      <c r="V3" s="13"/>
      <c r="W3" s="13"/>
      <c r="X3" s="14"/>
      <c r="Y3" s="12">
        <v>45748.0</v>
      </c>
      <c r="Z3" s="13"/>
      <c r="AA3" s="13"/>
      <c r="AB3" s="13"/>
      <c r="AC3" s="13"/>
      <c r="AD3" s="14"/>
      <c r="AE3" s="12">
        <v>45778.0</v>
      </c>
      <c r="AF3" s="13"/>
      <c r="AG3" s="13"/>
      <c r="AH3" s="13"/>
      <c r="AI3" s="13"/>
      <c r="AJ3" s="14"/>
      <c r="AK3" s="12">
        <v>45809.0</v>
      </c>
      <c r="AL3" s="13"/>
      <c r="AM3" s="13"/>
      <c r="AN3" s="13"/>
      <c r="AO3" s="13"/>
      <c r="AP3" s="14"/>
      <c r="AQ3" s="15">
        <v>45839.0</v>
      </c>
      <c r="AR3" s="13"/>
      <c r="AS3" s="13"/>
      <c r="AT3" s="13"/>
      <c r="AU3" s="13"/>
      <c r="AV3" s="14"/>
      <c r="AW3" s="15">
        <v>45870.0</v>
      </c>
      <c r="AX3" s="13"/>
      <c r="AY3" s="13"/>
      <c r="AZ3" s="13"/>
      <c r="BA3" s="13"/>
      <c r="BB3" s="14"/>
      <c r="BC3" s="15">
        <v>45901.0</v>
      </c>
      <c r="BD3" s="13"/>
      <c r="BE3" s="13"/>
      <c r="BF3" s="13"/>
      <c r="BG3" s="13"/>
      <c r="BH3" s="13"/>
      <c r="BI3" s="15">
        <v>45931.0</v>
      </c>
      <c r="BJ3" s="13"/>
      <c r="BK3" s="13"/>
      <c r="BL3" s="13"/>
      <c r="BM3" s="13"/>
      <c r="BN3" s="14"/>
      <c r="BO3" s="15">
        <v>45962.0</v>
      </c>
      <c r="BP3" s="13"/>
      <c r="BQ3" s="13"/>
      <c r="BR3" s="13"/>
      <c r="BS3" s="13"/>
      <c r="BT3" s="14"/>
      <c r="BU3" s="15">
        <v>45992.0</v>
      </c>
      <c r="BV3" s="13"/>
      <c r="BW3" s="13"/>
      <c r="BX3" s="13"/>
      <c r="BY3" s="13"/>
      <c r="BZ3" s="14"/>
      <c r="CA3" s="15">
        <v>46023.0</v>
      </c>
      <c r="CB3" s="13"/>
      <c r="CC3" s="13"/>
      <c r="CD3" s="13"/>
      <c r="CE3" s="13"/>
      <c r="CF3" s="14"/>
      <c r="CG3" s="54">
        <v>46054.0</v>
      </c>
      <c r="CH3" s="13"/>
      <c r="CI3" s="13"/>
      <c r="CJ3" s="13"/>
      <c r="CK3" s="13"/>
      <c r="CL3" s="14"/>
      <c r="CM3" s="133"/>
      <c r="CN3" s="133"/>
    </row>
    <row r="4" ht="15.75" customHeight="1">
      <c r="A4" s="18"/>
      <c r="B4" s="19"/>
      <c r="C4" s="30" t="s">
        <v>5</v>
      </c>
      <c r="D4" s="30" t="s">
        <v>6</v>
      </c>
      <c r="E4" s="21" t="s">
        <v>8</v>
      </c>
      <c r="F4" s="21" t="s">
        <v>78</v>
      </c>
      <c r="G4" s="30" t="s">
        <v>5</v>
      </c>
      <c r="H4" s="30" t="s">
        <v>6</v>
      </c>
      <c r="I4" s="21" t="s">
        <v>12</v>
      </c>
      <c r="J4" s="21" t="s">
        <v>13</v>
      </c>
      <c r="K4" s="21" t="s">
        <v>15</v>
      </c>
      <c r="L4" s="31" t="s">
        <v>70</v>
      </c>
      <c r="M4" s="30" t="s">
        <v>5</v>
      </c>
      <c r="N4" s="30" t="s">
        <v>6</v>
      </c>
      <c r="O4" s="21" t="s">
        <v>12</v>
      </c>
      <c r="P4" s="21" t="s">
        <v>13</v>
      </c>
      <c r="Q4" s="21" t="s">
        <v>15</v>
      </c>
      <c r="R4" s="31" t="s">
        <v>70</v>
      </c>
      <c r="S4" s="30" t="s">
        <v>5</v>
      </c>
      <c r="T4" s="30" t="s">
        <v>6</v>
      </c>
      <c r="U4" s="21" t="s">
        <v>12</v>
      </c>
      <c r="V4" s="21" t="s">
        <v>13</v>
      </c>
      <c r="W4" s="21" t="s">
        <v>15</v>
      </c>
      <c r="X4" s="31" t="s">
        <v>70</v>
      </c>
      <c r="Y4" s="30" t="s">
        <v>5</v>
      </c>
      <c r="Z4" s="30" t="s">
        <v>6</v>
      </c>
      <c r="AA4" s="21" t="s">
        <v>12</v>
      </c>
      <c r="AB4" s="21" t="s">
        <v>13</v>
      </c>
      <c r="AC4" s="21" t="s">
        <v>15</v>
      </c>
      <c r="AD4" s="31" t="s">
        <v>70</v>
      </c>
      <c r="AE4" s="30" t="s">
        <v>5</v>
      </c>
      <c r="AF4" s="30" t="s">
        <v>6</v>
      </c>
      <c r="AG4" s="21" t="s">
        <v>12</v>
      </c>
      <c r="AH4" s="21" t="s">
        <v>13</v>
      </c>
      <c r="AI4" s="21" t="s">
        <v>15</v>
      </c>
      <c r="AJ4" s="19" t="s">
        <v>70</v>
      </c>
      <c r="AK4" s="30" t="s">
        <v>5</v>
      </c>
      <c r="AL4" s="30" t="s">
        <v>6</v>
      </c>
      <c r="AM4" s="21" t="s">
        <v>12</v>
      </c>
      <c r="AN4" s="21" t="s">
        <v>13</v>
      </c>
      <c r="AO4" s="21" t="s">
        <v>15</v>
      </c>
      <c r="AP4" s="19" t="s">
        <v>70</v>
      </c>
      <c r="AQ4" s="30" t="s">
        <v>5</v>
      </c>
      <c r="AR4" s="30" t="s">
        <v>6</v>
      </c>
      <c r="AS4" s="21" t="s">
        <v>12</v>
      </c>
      <c r="AT4" s="21" t="s">
        <v>13</v>
      </c>
      <c r="AU4" s="115" t="s">
        <v>84</v>
      </c>
      <c r="AV4" s="19" t="s">
        <v>70</v>
      </c>
      <c r="AW4" s="30" t="s">
        <v>5</v>
      </c>
      <c r="AX4" s="30" t="s">
        <v>6</v>
      </c>
      <c r="AY4" s="21" t="s">
        <v>12</v>
      </c>
      <c r="AZ4" s="21" t="s">
        <v>13</v>
      </c>
      <c r="BA4" s="115" t="s">
        <v>84</v>
      </c>
      <c r="BB4" s="19" t="s">
        <v>70</v>
      </c>
      <c r="BC4" s="30" t="s">
        <v>5</v>
      </c>
      <c r="BD4" s="30" t="s">
        <v>6</v>
      </c>
      <c r="BE4" s="21" t="s">
        <v>12</v>
      </c>
      <c r="BF4" s="21" t="s">
        <v>13</v>
      </c>
      <c r="BG4" s="115" t="s">
        <v>84</v>
      </c>
      <c r="BH4" s="134" t="s">
        <v>70</v>
      </c>
      <c r="BI4" s="30" t="s">
        <v>5</v>
      </c>
      <c r="BJ4" s="30" t="s">
        <v>6</v>
      </c>
      <c r="BK4" s="21" t="s">
        <v>12</v>
      </c>
      <c r="BL4" s="21" t="s">
        <v>13</v>
      </c>
      <c r="BM4" s="115" t="s">
        <v>84</v>
      </c>
      <c r="BN4" s="134" t="s">
        <v>70</v>
      </c>
      <c r="BO4" s="30" t="s">
        <v>5</v>
      </c>
      <c r="BP4" s="30" t="s">
        <v>6</v>
      </c>
      <c r="BQ4" s="21" t="s">
        <v>12</v>
      </c>
      <c r="BR4" s="21" t="s">
        <v>13</v>
      </c>
      <c r="BS4" s="115" t="s">
        <v>84</v>
      </c>
      <c r="BT4" s="134" t="s">
        <v>70</v>
      </c>
      <c r="BU4" s="30" t="s">
        <v>5</v>
      </c>
      <c r="BV4" s="30" t="s">
        <v>6</v>
      </c>
      <c r="BW4" s="21" t="s">
        <v>12</v>
      </c>
      <c r="BX4" s="21" t="s">
        <v>13</v>
      </c>
      <c r="BY4" s="115" t="s">
        <v>84</v>
      </c>
      <c r="BZ4" s="134" t="s">
        <v>70</v>
      </c>
      <c r="CA4" s="30" t="s">
        <v>5</v>
      </c>
      <c r="CB4" s="30" t="s">
        <v>6</v>
      </c>
      <c r="CC4" s="21" t="s">
        <v>12</v>
      </c>
      <c r="CD4" s="21" t="s">
        <v>13</v>
      </c>
      <c r="CE4" s="115" t="s">
        <v>84</v>
      </c>
      <c r="CF4" s="135" t="s">
        <v>70</v>
      </c>
      <c r="CG4" s="135" t="s">
        <v>5</v>
      </c>
      <c r="CH4" s="135" t="s">
        <v>6</v>
      </c>
      <c r="CI4" s="136" t="s">
        <v>12</v>
      </c>
      <c r="CJ4" s="136" t="s">
        <v>13</v>
      </c>
      <c r="CK4" s="137" t="s">
        <v>84</v>
      </c>
      <c r="CL4" s="135" t="s">
        <v>70</v>
      </c>
      <c r="CM4" s="138" t="s">
        <v>74</v>
      </c>
      <c r="CN4" s="138" t="s">
        <v>82</v>
      </c>
    </row>
    <row r="5" ht="15.75" customHeight="1">
      <c r="B5" s="30" t="s">
        <v>22</v>
      </c>
      <c r="C5" s="31">
        <v>4.0</v>
      </c>
      <c r="D5" s="31">
        <v>10.0</v>
      </c>
      <c r="E5" s="31">
        <f t="shared" ref="E5:E45" si="14">SUM(D5, C5)</f>
        <v>14</v>
      </c>
      <c r="F5" s="31">
        <f t="shared" ref="F5:F45" si="15">E5/14%</f>
        <v>100</v>
      </c>
      <c r="G5" s="31">
        <v>7.0</v>
      </c>
      <c r="H5" s="31">
        <v>10.0</v>
      </c>
      <c r="I5" s="31">
        <f t="shared" ref="I5:J5" si="1">C5+G5</f>
        <v>11</v>
      </c>
      <c r="J5" s="31">
        <f t="shared" si="1"/>
        <v>20</v>
      </c>
      <c r="K5" s="31">
        <f t="shared" ref="K5:K45" si="17">I5+J5</f>
        <v>31</v>
      </c>
      <c r="L5" s="31">
        <f t="shared" ref="L5:L45" si="18">K5/31%</f>
        <v>100</v>
      </c>
      <c r="M5" s="31">
        <v>6.0</v>
      </c>
      <c r="N5" s="31">
        <v>8.0</v>
      </c>
      <c r="O5" s="31">
        <f t="shared" ref="O5:P5" si="2">I5+M5</f>
        <v>17</v>
      </c>
      <c r="P5" s="31">
        <f t="shared" si="2"/>
        <v>28</v>
      </c>
      <c r="Q5" s="31">
        <f t="shared" ref="Q5:Q45" si="20">O5+P5</f>
        <v>45</v>
      </c>
      <c r="R5" s="31">
        <f t="shared" ref="R5:R45" si="21">Q5/45%</f>
        <v>100</v>
      </c>
      <c r="S5" s="31">
        <v>6.0</v>
      </c>
      <c r="T5" s="31">
        <v>6.0</v>
      </c>
      <c r="U5" s="31">
        <f t="shared" ref="U5:V5" si="3">S5+O5</f>
        <v>23</v>
      </c>
      <c r="V5" s="31">
        <f t="shared" si="3"/>
        <v>34</v>
      </c>
      <c r="W5" s="31">
        <f t="shared" ref="W5:W45" si="23">U5+V5</f>
        <v>57</v>
      </c>
      <c r="X5" s="31">
        <f t="shared" ref="X5:X45" si="24">W5/57%</f>
        <v>100</v>
      </c>
      <c r="Y5" s="31">
        <v>7.0</v>
      </c>
      <c r="Z5" s="31">
        <v>7.0</v>
      </c>
      <c r="AA5" s="31">
        <f t="shared" ref="AA5:AB5" si="4">U5+Y5</f>
        <v>30</v>
      </c>
      <c r="AB5" s="31">
        <f t="shared" si="4"/>
        <v>41</v>
      </c>
      <c r="AC5" s="31">
        <f t="shared" ref="AC5:AC19" si="26">AA5+AB5</f>
        <v>71</v>
      </c>
      <c r="AD5" s="31">
        <f t="shared" ref="AD5:AD45" si="27">AC5/71%</f>
        <v>100</v>
      </c>
      <c r="AE5" s="31">
        <v>6.0</v>
      </c>
      <c r="AF5" s="31">
        <v>3.0</v>
      </c>
      <c r="AG5" s="31">
        <f t="shared" ref="AG5:AH5" si="5">AA5+AE5</f>
        <v>36</v>
      </c>
      <c r="AH5" s="31">
        <f t="shared" si="5"/>
        <v>44</v>
      </c>
      <c r="AI5" s="31">
        <f t="shared" ref="AI5:AI45" si="29">AG5+AH5</f>
        <v>80</v>
      </c>
      <c r="AJ5" s="31">
        <f t="shared" ref="AJ5:AJ45" si="30">AI5/80%</f>
        <v>100</v>
      </c>
      <c r="AK5" s="31">
        <v>6.0</v>
      </c>
      <c r="AL5" s="31">
        <v>6.0</v>
      </c>
      <c r="AM5" s="31">
        <f t="shared" ref="AM5:AN5" si="6">AG5+AK5</f>
        <v>42</v>
      </c>
      <c r="AN5" s="31">
        <f t="shared" si="6"/>
        <v>50</v>
      </c>
      <c r="AO5" s="31">
        <f t="shared" ref="AO5:AO45" si="32">AM5+AN5</f>
        <v>92</v>
      </c>
      <c r="AP5" s="31">
        <f t="shared" ref="AP5:AP45" si="33">AO5/92%</f>
        <v>100</v>
      </c>
      <c r="AQ5" s="117">
        <v>9.0</v>
      </c>
      <c r="AR5" s="117">
        <v>12.0</v>
      </c>
      <c r="AS5" s="31">
        <f t="shared" ref="AS5:AT5" si="7">AM5+AQ5</f>
        <v>51</v>
      </c>
      <c r="AT5" s="31">
        <f t="shared" si="7"/>
        <v>62</v>
      </c>
      <c r="AU5" s="31">
        <f t="shared" ref="AU5:AU45" si="35">AS5+AT5</f>
        <v>113</v>
      </c>
      <c r="AV5" s="31">
        <f t="shared" ref="AV5:AV45" si="36">AU5/113%</f>
        <v>100</v>
      </c>
      <c r="AW5" s="117">
        <v>6.0</v>
      </c>
      <c r="AX5" s="117">
        <v>5.0</v>
      </c>
      <c r="AY5" s="31">
        <f t="shared" ref="AY5:AZ5" si="8">AS5+AW5</f>
        <v>57</v>
      </c>
      <c r="AZ5" s="31">
        <f t="shared" si="8"/>
        <v>67</v>
      </c>
      <c r="BA5" s="117">
        <f t="shared" ref="BA5:BA45" si="38">AY5+AZ5</f>
        <v>124</v>
      </c>
      <c r="BB5" s="31">
        <f t="shared" ref="BB5:BB45" si="39">BA5/124%</f>
        <v>100</v>
      </c>
      <c r="BC5" s="117">
        <v>5.0</v>
      </c>
      <c r="BD5" s="117">
        <v>11.0</v>
      </c>
      <c r="BE5" s="31">
        <f t="shared" ref="BE5:BF5" si="9">AY5+BC5</f>
        <v>62</v>
      </c>
      <c r="BF5" s="31">
        <f t="shared" si="9"/>
        <v>78</v>
      </c>
      <c r="BG5" s="31">
        <f t="shared" ref="BG5:BG45" si="41">BE5+BF5</f>
        <v>140</v>
      </c>
      <c r="BH5" s="31">
        <f t="shared" ref="BH5:BH45" si="42">BG5/140%</f>
        <v>100</v>
      </c>
      <c r="BI5" s="118">
        <v>10.0</v>
      </c>
      <c r="BJ5" s="118">
        <v>9.0</v>
      </c>
      <c r="BK5" s="31">
        <f t="shared" ref="BK5:BL5" si="10">BE5+BI5</f>
        <v>72</v>
      </c>
      <c r="BL5" s="31">
        <f t="shared" si="10"/>
        <v>87</v>
      </c>
      <c r="BM5" s="31">
        <f t="shared" ref="BM5:BM45" si="44">BK5+BL5</f>
        <v>159</v>
      </c>
      <c r="BN5" s="31">
        <f t="shared" ref="BN5:BN45" si="45">BM5/159%</f>
        <v>100</v>
      </c>
      <c r="BO5" s="118">
        <v>9.0</v>
      </c>
      <c r="BP5" s="118">
        <v>9.0</v>
      </c>
      <c r="BQ5" s="116">
        <f t="shared" ref="BQ5:BQ45" si="46">BO5+BK5</f>
        <v>81</v>
      </c>
      <c r="BR5" s="116">
        <f t="shared" ref="BR5:BR45" si="47">BQ5+BL5</f>
        <v>168</v>
      </c>
      <c r="BS5" s="116">
        <f t="shared" ref="BS5:BS45" si="48">BQ5+BR5</f>
        <v>249</v>
      </c>
      <c r="BT5" s="116">
        <f t="shared" ref="BT5:BT45" si="49">BS5/249%</f>
        <v>100</v>
      </c>
      <c r="BU5" s="118">
        <v>6.0</v>
      </c>
      <c r="BV5" s="118">
        <v>4.0</v>
      </c>
      <c r="BW5" s="116">
        <f t="shared" ref="BW5:BX5" si="11">BQ5+BU5</f>
        <v>87</v>
      </c>
      <c r="BX5" s="116">
        <f t="shared" si="11"/>
        <v>172</v>
      </c>
      <c r="BY5" s="116">
        <f t="shared" ref="BY5:BY45" si="51">BW5+BX5</f>
        <v>259</v>
      </c>
      <c r="BZ5" s="116">
        <f t="shared" ref="BZ5:BZ45" si="52">BY5/259%</f>
        <v>100</v>
      </c>
      <c r="CA5" s="118">
        <v>8.0</v>
      </c>
      <c r="CB5" s="118">
        <v>6.0</v>
      </c>
      <c r="CC5" s="116">
        <f t="shared" ref="CC5:CD5" si="12">BW5+CA5</f>
        <v>95</v>
      </c>
      <c r="CD5" s="116">
        <f t="shared" si="12"/>
        <v>178</v>
      </c>
      <c r="CE5" s="116">
        <f t="shared" ref="CE5:CE45" si="54">CC5+CD5</f>
        <v>273</v>
      </c>
      <c r="CF5" s="116">
        <f t="shared" ref="CF5:CF45" si="55">CE5/273%</f>
        <v>100</v>
      </c>
      <c r="CG5" s="118">
        <v>7.0</v>
      </c>
      <c r="CH5" s="118">
        <v>6.0</v>
      </c>
      <c r="CI5" s="116">
        <f t="shared" ref="CI5:CJ5" si="13">CC5+CG5</f>
        <v>102</v>
      </c>
      <c r="CJ5" s="116">
        <f t="shared" si="13"/>
        <v>184</v>
      </c>
      <c r="CK5" s="116">
        <f t="shared" ref="CK5:CK45" si="57">CI5+CJ5</f>
        <v>286</v>
      </c>
      <c r="CL5" s="116">
        <f t="shared" ref="CL5:CL45" si="58">CK5*100/286</f>
        <v>100</v>
      </c>
      <c r="CM5" s="139">
        <f t="shared" ref="CM5:CM45" si="59">CI5/102%</f>
        <v>100</v>
      </c>
      <c r="CN5" s="139">
        <f t="shared" ref="CN5:CN45" si="60">CJ5/184%</f>
        <v>100</v>
      </c>
    </row>
    <row r="6" ht="15.75" customHeight="1">
      <c r="A6" s="35">
        <v>1.0</v>
      </c>
      <c r="B6" s="36" t="s">
        <v>23</v>
      </c>
      <c r="C6" s="31">
        <v>4.0</v>
      </c>
      <c r="D6" s="31">
        <v>10.0</v>
      </c>
      <c r="E6" s="31">
        <f t="shared" si="14"/>
        <v>14</v>
      </c>
      <c r="F6" s="31">
        <f t="shared" si="15"/>
        <v>100</v>
      </c>
      <c r="G6" s="31">
        <v>7.0</v>
      </c>
      <c r="H6" s="31">
        <v>10.0</v>
      </c>
      <c r="I6" s="31">
        <f t="shared" ref="I6:J6" si="16">C6+G6</f>
        <v>11</v>
      </c>
      <c r="J6" s="31">
        <f t="shared" si="16"/>
        <v>20</v>
      </c>
      <c r="K6" s="31">
        <f t="shared" si="17"/>
        <v>31</v>
      </c>
      <c r="L6" s="31">
        <f t="shared" si="18"/>
        <v>100</v>
      </c>
      <c r="M6" s="31">
        <v>6.0</v>
      </c>
      <c r="N6" s="31">
        <v>8.0</v>
      </c>
      <c r="O6" s="31">
        <f t="shared" ref="O6:P6" si="19">I6+M6</f>
        <v>17</v>
      </c>
      <c r="P6" s="31">
        <f t="shared" si="19"/>
        <v>28</v>
      </c>
      <c r="Q6" s="31">
        <f t="shared" si="20"/>
        <v>45</v>
      </c>
      <c r="R6" s="31">
        <f t="shared" si="21"/>
        <v>100</v>
      </c>
      <c r="S6" s="31">
        <v>6.0</v>
      </c>
      <c r="T6" s="31">
        <v>6.0</v>
      </c>
      <c r="U6" s="31">
        <f t="shared" ref="U6:V6" si="22">S6+O6</f>
        <v>23</v>
      </c>
      <c r="V6" s="31">
        <f t="shared" si="22"/>
        <v>34</v>
      </c>
      <c r="W6" s="31">
        <f t="shared" si="23"/>
        <v>57</v>
      </c>
      <c r="X6" s="31">
        <f t="shared" si="24"/>
        <v>100</v>
      </c>
      <c r="Y6" s="31">
        <v>7.0</v>
      </c>
      <c r="Z6" s="31">
        <v>7.0</v>
      </c>
      <c r="AA6" s="31">
        <f t="shared" ref="AA6:AB6" si="25">U6+Y6</f>
        <v>30</v>
      </c>
      <c r="AB6" s="31">
        <f t="shared" si="25"/>
        <v>41</v>
      </c>
      <c r="AC6" s="31">
        <f t="shared" si="26"/>
        <v>71</v>
      </c>
      <c r="AD6" s="31">
        <f t="shared" si="27"/>
        <v>100</v>
      </c>
      <c r="AE6" s="31">
        <v>6.0</v>
      </c>
      <c r="AF6" s="31">
        <v>3.0</v>
      </c>
      <c r="AG6" s="31">
        <f t="shared" ref="AG6:AH6" si="28">AA6+AE6</f>
        <v>36</v>
      </c>
      <c r="AH6" s="31">
        <f t="shared" si="28"/>
        <v>44</v>
      </c>
      <c r="AI6" s="31">
        <f t="shared" si="29"/>
        <v>80</v>
      </c>
      <c r="AJ6" s="31">
        <f t="shared" si="30"/>
        <v>100</v>
      </c>
      <c r="AK6" s="31">
        <v>6.0</v>
      </c>
      <c r="AL6" s="31">
        <v>6.0</v>
      </c>
      <c r="AM6" s="31">
        <f t="shared" ref="AM6:AN6" si="31">AG6+AK6</f>
        <v>42</v>
      </c>
      <c r="AN6" s="31">
        <f t="shared" si="31"/>
        <v>50</v>
      </c>
      <c r="AO6" s="31">
        <f t="shared" si="32"/>
        <v>92</v>
      </c>
      <c r="AP6" s="31">
        <f t="shared" si="33"/>
        <v>100</v>
      </c>
      <c r="AQ6" s="117">
        <v>9.0</v>
      </c>
      <c r="AR6" s="117">
        <v>12.0</v>
      </c>
      <c r="AS6" s="31">
        <f t="shared" ref="AS6:AT6" si="34">AM6+AQ6</f>
        <v>51</v>
      </c>
      <c r="AT6" s="31">
        <f t="shared" si="34"/>
        <v>62</v>
      </c>
      <c r="AU6" s="31">
        <f t="shared" si="35"/>
        <v>113</v>
      </c>
      <c r="AV6" s="31">
        <f t="shared" si="36"/>
        <v>100</v>
      </c>
      <c r="AW6" s="117">
        <v>6.0</v>
      </c>
      <c r="AX6" s="117">
        <v>5.0</v>
      </c>
      <c r="AY6" s="31">
        <f t="shared" ref="AY6:AZ6" si="37">AS6+AW6</f>
        <v>57</v>
      </c>
      <c r="AZ6" s="31">
        <f t="shared" si="37"/>
        <v>67</v>
      </c>
      <c r="BA6" s="117">
        <f t="shared" si="38"/>
        <v>124</v>
      </c>
      <c r="BB6" s="31">
        <f t="shared" si="39"/>
        <v>100</v>
      </c>
      <c r="BC6" s="117">
        <v>5.0</v>
      </c>
      <c r="BD6" s="117">
        <v>11.0</v>
      </c>
      <c r="BE6" s="31">
        <f t="shared" ref="BE6:BF6" si="40">AY6+BC6</f>
        <v>62</v>
      </c>
      <c r="BF6" s="31">
        <f t="shared" si="40"/>
        <v>78</v>
      </c>
      <c r="BG6" s="31">
        <f t="shared" si="41"/>
        <v>140</v>
      </c>
      <c r="BH6" s="31">
        <f t="shared" si="42"/>
        <v>100</v>
      </c>
      <c r="BI6" s="118">
        <v>10.0</v>
      </c>
      <c r="BJ6" s="118">
        <v>9.0</v>
      </c>
      <c r="BK6" s="31">
        <f t="shared" ref="BK6:BL6" si="43">BE6+BI6</f>
        <v>72</v>
      </c>
      <c r="BL6" s="31">
        <f t="shared" si="43"/>
        <v>87</v>
      </c>
      <c r="BM6" s="31">
        <f t="shared" si="44"/>
        <v>159</v>
      </c>
      <c r="BN6" s="31">
        <f t="shared" si="45"/>
        <v>100</v>
      </c>
      <c r="BO6" s="118">
        <v>9.0</v>
      </c>
      <c r="BP6" s="118">
        <v>9.0</v>
      </c>
      <c r="BQ6" s="116">
        <f t="shared" si="46"/>
        <v>81</v>
      </c>
      <c r="BR6" s="116">
        <f t="shared" si="47"/>
        <v>168</v>
      </c>
      <c r="BS6" s="116">
        <f t="shared" si="48"/>
        <v>249</v>
      </c>
      <c r="BT6" s="116">
        <f t="shared" si="49"/>
        <v>100</v>
      </c>
      <c r="BU6" s="118">
        <v>6.0</v>
      </c>
      <c r="BV6" s="118">
        <v>4.0</v>
      </c>
      <c r="BW6" s="116">
        <f t="shared" ref="BW6:BX6" si="50">BQ6+BU6</f>
        <v>87</v>
      </c>
      <c r="BX6" s="116">
        <f t="shared" si="50"/>
        <v>172</v>
      </c>
      <c r="BY6" s="116">
        <f t="shared" si="51"/>
        <v>259</v>
      </c>
      <c r="BZ6" s="116">
        <f t="shared" si="52"/>
        <v>100</v>
      </c>
      <c r="CA6" s="118">
        <v>8.0</v>
      </c>
      <c r="CB6" s="118">
        <v>6.0</v>
      </c>
      <c r="CC6" s="116">
        <f t="shared" ref="CC6:CD6" si="53">BW6+CA6</f>
        <v>95</v>
      </c>
      <c r="CD6" s="116">
        <f t="shared" si="53"/>
        <v>178</v>
      </c>
      <c r="CE6" s="116">
        <f t="shared" si="54"/>
        <v>273</v>
      </c>
      <c r="CF6" s="116">
        <f t="shared" si="55"/>
        <v>100</v>
      </c>
      <c r="CG6" s="118">
        <v>7.0</v>
      </c>
      <c r="CH6" s="118">
        <v>6.0</v>
      </c>
      <c r="CI6" s="116">
        <f t="shared" ref="CI6:CJ6" si="56">CC6+CG6</f>
        <v>102</v>
      </c>
      <c r="CJ6" s="116">
        <f t="shared" si="56"/>
        <v>184</v>
      </c>
      <c r="CK6" s="116">
        <f t="shared" si="57"/>
        <v>286</v>
      </c>
      <c r="CL6" s="116">
        <f t="shared" si="58"/>
        <v>100</v>
      </c>
      <c r="CM6" s="139">
        <f t="shared" si="59"/>
        <v>100</v>
      </c>
      <c r="CN6" s="139">
        <f t="shared" si="60"/>
        <v>100</v>
      </c>
    </row>
    <row r="7" ht="15.75" customHeight="1">
      <c r="A7" s="35">
        <v>2.0</v>
      </c>
      <c r="B7" s="36" t="s">
        <v>24</v>
      </c>
      <c r="C7" s="31">
        <v>4.0</v>
      </c>
      <c r="D7" s="31">
        <v>7.0</v>
      </c>
      <c r="E7" s="31">
        <f t="shared" si="14"/>
        <v>11</v>
      </c>
      <c r="F7" s="31">
        <f t="shared" si="15"/>
        <v>78.57142857</v>
      </c>
      <c r="G7" s="31">
        <v>7.0</v>
      </c>
      <c r="H7" s="31">
        <v>10.0</v>
      </c>
      <c r="I7" s="31">
        <f t="shared" ref="I7:J7" si="61">C7+G7</f>
        <v>11</v>
      </c>
      <c r="J7" s="31">
        <f t="shared" si="61"/>
        <v>17</v>
      </c>
      <c r="K7" s="31">
        <f t="shared" si="17"/>
        <v>28</v>
      </c>
      <c r="L7" s="31">
        <f t="shared" si="18"/>
        <v>90.32258065</v>
      </c>
      <c r="M7" s="31">
        <v>6.0</v>
      </c>
      <c r="N7" s="31">
        <v>8.0</v>
      </c>
      <c r="O7" s="31">
        <f t="shared" ref="O7:P7" si="62">I7+M7</f>
        <v>17</v>
      </c>
      <c r="P7" s="31">
        <f t="shared" si="62"/>
        <v>25</v>
      </c>
      <c r="Q7" s="31">
        <f t="shared" si="20"/>
        <v>42</v>
      </c>
      <c r="R7" s="31">
        <f t="shared" si="21"/>
        <v>93.33333333</v>
      </c>
      <c r="S7" s="31">
        <v>6.0</v>
      </c>
      <c r="T7" s="31">
        <v>6.0</v>
      </c>
      <c r="U7" s="31">
        <f t="shared" ref="U7:V7" si="63">S7+O7</f>
        <v>23</v>
      </c>
      <c r="V7" s="31">
        <f t="shared" si="63"/>
        <v>31</v>
      </c>
      <c r="W7" s="31">
        <f t="shared" si="23"/>
        <v>54</v>
      </c>
      <c r="X7" s="31">
        <f t="shared" si="24"/>
        <v>94.73684211</v>
      </c>
      <c r="Y7" s="31">
        <v>7.0</v>
      </c>
      <c r="Z7" s="31">
        <v>7.0</v>
      </c>
      <c r="AA7" s="31">
        <f t="shared" ref="AA7:AB7" si="64">U7+Y7</f>
        <v>30</v>
      </c>
      <c r="AB7" s="31">
        <f t="shared" si="64"/>
        <v>38</v>
      </c>
      <c r="AC7" s="31">
        <f t="shared" si="26"/>
        <v>68</v>
      </c>
      <c r="AD7" s="31">
        <f t="shared" si="27"/>
        <v>95.77464789</v>
      </c>
      <c r="AE7" s="31">
        <v>5.0</v>
      </c>
      <c r="AF7" s="31">
        <v>3.0</v>
      </c>
      <c r="AG7" s="31">
        <f t="shared" ref="AG7:AH7" si="65">AA7+AE7</f>
        <v>35</v>
      </c>
      <c r="AH7" s="31">
        <f t="shared" si="65"/>
        <v>41</v>
      </c>
      <c r="AI7" s="31">
        <f t="shared" si="29"/>
        <v>76</v>
      </c>
      <c r="AJ7" s="31">
        <f t="shared" si="30"/>
        <v>95</v>
      </c>
      <c r="AK7" s="31">
        <v>6.0</v>
      </c>
      <c r="AL7" s="31">
        <v>6.0</v>
      </c>
      <c r="AM7" s="31">
        <f t="shared" ref="AM7:AN7" si="66">AG7+AK7</f>
        <v>41</v>
      </c>
      <c r="AN7" s="31">
        <f t="shared" si="66"/>
        <v>47</v>
      </c>
      <c r="AO7" s="31">
        <f t="shared" si="32"/>
        <v>88</v>
      </c>
      <c r="AP7" s="31">
        <f t="shared" si="33"/>
        <v>95.65217391</v>
      </c>
      <c r="AQ7" s="117">
        <v>9.0</v>
      </c>
      <c r="AR7" s="117">
        <v>11.0</v>
      </c>
      <c r="AS7" s="31">
        <f t="shared" ref="AS7:AT7" si="67">AM7+AQ7</f>
        <v>50</v>
      </c>
      <c r="AT7" s="31">
        <f t="shared" si="67"/>
        <v>58</v>
      </c>
      <c r="AU7" s="31">
        <f t="shared" si="35"/>
        <v>108</v>
      </c>
      <c r="AV7" s="31">
        <f t="shared" si="36"/>
        <v>95.57522124</v>
      </c>
      <c r="AW7" s="117">
        <v>5.0</v>
      </c>
      <c r="AX7" s="117">
        <v>4.0</v>
      </c>
      <c r="AY7" s="31">
        <f t="shared" ref="AY7:AZ7" si="68">AS7+AW7</f>
        <v>55</v>
      </c>
      <c r="AZ7" s="31">
        <f t="shared" si="68"/>
        <v>62</v>
      </c>
      <c r="BA7" s="117">
        <f t="shared" si="38"/>
        <v>117</v>
      </c>
      <c r="BB7" s="31">
        <f t="shared" si="39"/>
        <v>94.35483871</v>
      </c>
      <c r="BC7" s="117">
        <v>5.0</v>
      </c>
      <c r="BD7" s="117">
        <v>10.0</v>
      </c>
      <c r="BE7" s="31">
        <f t="shared" ref="BE7:BF7" si="69">AY7+BC7</f>
        <v>60</v>
      </c>
      <c r="BF7" s="31">
        <f t="shared" si="69"/>
        <v>72</v>
      </c>
      <c r="BG7" s="31">
        <f t="shared" si="41"/>
        <v>132</v>
      </c>
      <c r="BH7" s="31">
        <f t="shared" si="42"/>
        <v>94.28571429</v>
      </c>
      <c r="BI7" s="118">
        <v>8.0</v>
      </c>
      <c r="BJ7" s="118">
        <v>8.0</v>
      </c>
      <c r="BK7" s="31">
        <f t="shared" ref="BK7:BL7" si="70">BE7+BI7</f>
        <v>68</v>
      </c>
      <c r="BL7" s="31">
        <f t="shared" si="70"/>
        <v>80</v>
      </c>
      <c r="BM7" s="31">
        <f t="shared" si="44"/>
        <v>148</v>
      </c>
      <c r="BN7" s="31">
        <f t="shared" si="45"/>
        <v>93.08176101</v>
      </c>
      <c r="BO7" s="118">
        <v>9.0</v>
      </c>
      <c r="BP7" s="118">
        <v>9.0</v>
      </c>
      <c r="BQ7" s="116">
        <f t="shared" si="46"/>
        <v>77</v>
      </c>
      <c r="BR7" s="116">
        <f t="shared" si="47"/>
        <v>157</v>
      </c>
      <c r="BS7" s="116">
        <f t="shared" si="48"/>
        <v>234</v>
      </c>
      <c r="BT7" s="116">
        <f t="shared" si="49"/>
        <v>93.97590361</v>
      </c>
      <c r="BU7" s="118">
        <v>6.0</v>
      </c>
      <c r="BV7" s="118">
        <v>4.0</v>
      </c>
      <c r="BW7" s="116">
        <f t="shared" ref="BW7:BX7" si="71">BQ7+BU7</f>
        <v>83</v>
      </c>
      <c r="BX7" s="116">
        <f t="shared" si="71"/>
        <v>161</v>
      </c>
      <c r="BY7" s="116">
        <f t="shared" si="51"/>
        <v>244</v>
      </c>
      <c r="BZ7" s="116">
        <f t="shared" si="52"/>
        <v>94.20849421</v>
      </c>
      <c r="CA7" s="118">
        <v>7.0</v>
      </c>
      <c r="CB7" s="118">
        <v>6.0</v>
      </c>
      <c r="CC7" s="116">
        <f t="shared" ref="CC7:CD7" si="72">BW7+CA7</f>
        <v>90</v>
      </c>
      <c r="CD7" s="116">
        <f t="shared" si="72"/>
        <v>167</v>
      </c>
      <c r="CE7" s="116">
        <f t="shared" si="54"/>
        <v>257</v>
      </c>
      <c r="CF7" s="116">
        <f t="shared" si="55"/>
        <v>94.13919414</v>
      </c>
      <c r="CG7" s="118">
        <v>7.0</v>
      </c>
      <c r="CH7" s="118">
        <v>6.0</v>
      </c>
      <c r="CI7" s="116">
        <f t="shared" ref="CI7:CJ7" si="73">CC7+CG7</f>
        <v>97</v>
      </c>
      <c r="CJ7" s="116">
        <f t="shared" si="73"/>
        <v>173</v>
      </c>
      <c r="CK7" s="116">
        <f t="shared" si="57"/>
        <v>270</v>
      </c>
      <c r="CL7" s="116">
        <f t="shared" si="58"/>
        <v>94.40559441</v>
      </c>
      <c r="CM7" s="139">
        <f t="shared" si="59"/>
        <v>95.09803922</v>
      </c>
      <c r="CN7" s="139">
        <f t="shared" si="60"/>
        <v>94.02173913</v>
      </c>
    </row>
    <row r="8" ht="15.75" customHeight="1">
      <c r="A8" s="35">
        <v>3.0</v>
      </c>
      <c r="B8" s="36" t="s">
        <v>25</v>
      </c>
      <c r="C8" s="31">
        <v>4.0</v>
      </c>
      <c r="D8" s="31">
        <v>10.0</v>
      </c>
      <c r="E8" s="31">
        <f t="shared" si="14"/>
        <v>14</v>
      </c>
      <c r="F8" s="31">
        <f t="shared" si="15"/>
        <v>100</v>
      </c>
      <c r="G8" s="31">
        <v>7.0</v>
      </c>
      <c r="H8" s="31">
        <v>10.0</v>
      </c>
      <c r="I8" s="31">
        <f t="shared" ref="I8:J8" si="74">C8+G8</f>
        <v>11</v>
      </c>
      <c r="J8" s="31">
        <f t="shared" si="74"/>
        <v>20</v>
      </c>
      <c r="K8" s="31">
        <f t="shared" si="17"/>
        <v>31</v>
      </c>
      <c r="L8" s="31">
        <f t="shared" si="18"/>
        <v>100</v>
      </c>
      <c r="M8" s="31">
        <v>6.0</v>
      </c>
      <c r="N8" s="31">
        <v>8.0</v>
      </c>
      <c r="O8" s="31">
        <f t="shared" ref="O8:P8" si="75">I8+M8</f>
        <v>17</v>
      </c>
      <c r="P8" s="31">
        <f t="shared" si="75"/>
        <v>28</v>
      </c>
      <c r="Q8" s="31">
        <f t="shared" si="20"/>
        <v>45</v>
      </c>
      <c r="R8" s="31">
        <f t="shared" si="21"/>
        <v>100</v>
      </c>
      <c r="S8" s="31">
        <v>5.0</v>
      </c>
      <c r="T8" s="31">
        <v>6.0</v>
      </c>
      <c r="U8" s="31">
        <f t="shared" ref="U8:V8" si="76">S8+O8</f>
        <v>22</v>
      </c>
      <c r="V8" s="31">
        <f t="shared" si="76"/>
        <v>34</v>
      </c>
      <c r="W8" s="31">
        <f t="shared" si="23"/>
        <v>56</v>
      </c>
      <c r="X8" s="31">
        <f t="shared" si="24"/>
        <v>98.24561404</v>
      </c>
      <c r="Y8" s="31">
        <v>6.0</v>
      </c>
      <c r="Z8" s="31">
        <v>6.0</v>
      </c>
      <c r="AA8" s="31">
        <f t="shared" ref="AA8:AB8" si="77">U8+Y8</f>
        <v>28</v>
      </c>
      <c r="AB8" s="31">
        <f t="shared" si="77"/>
        <v>40</v>
      </c>
      <c r="AC8" s="31">
        <f t="shared" si="26"/>
        <v>68</v>
      </c>
      <c r="AD8" s="31">
        <f t="shared" si="27"/>
        <v>95.77464789</v>
      </c>
      <c r="AE8" s="31">
        <v>6.0</v>
      </c>
      <c r="AF8" s="31">
        <v>3.0</v>
      </c>
      <c r="AG8" s="31">
        <f t="shared" ref="AG8:AH8" si="78">AA8+AE8</f>
        <v>34</v>
      </c>
      <c r="AH8" s="31">
        <f t="shared" si="78"/>
        <v>43</v>
      </c>
      <c r="AI8" s="31">
        <f t="shared" si="29"/>
        <v>77</v>
      </c>
      <c r="AJ8" s="31">
        <f t="shared" si="30"/>
        <v>96.25</v>
      </c>
      <c r="AK8" s="31">
        <v>5.0</v>
      </c>
      <c r="AL8" s="31">
        <v>6.0</v>
      </c>
      <c r="AM8" s="31">
        <f t="shared" ref="AM8:AN8" si="79">AG8+AK8</f>
        <v>39</v>
      </c>
      <c r="AN8" s="31">
        <f t="shared" si="79"/>
        <v>49</v>
      </c>
      <c r="AO8" s="31">
        <f t="shared" si="32"/>
        <v>88</v>
      </c>
      <c r="AP8" s="31">
        <f t="shared" si="33"/>
        <v>95.65217391</v>
      </c>
      <c r="AQ8" s="117">
        <v>9.0</v>
      </c>
      <c r="AR8" s="117">
        <v>9.0</v>
      </c>
      <c r="AS8" s="31">
        <f t="shared" ref="AS8:AT8" si="80">AM8+AQ8</f>
        <v>48</v>
      </c>
      <c r="AT8" s="31">
        <f t="shared" si="80"/>
        <v>58</v>
      </c>
      <c r="AU8" s="31">
        <f t="shared" si="35"/>
        <v>106</v>
      </c>
      <c r="AV8" s="31">
        <f t="shared" si="36"/>
        <v>93.80530973</v>
      </c>
      <c r="AW8" s="117">
        <v>5.0</v>
      </c>
      <c r="AX8" s="117">
        <v>4.0</v>
      </c>
      <c r="AY8" s="31">
        <f t="shared" ref="AY8:AZ8" si="81">AS8+AW8</f>
        <v>53</v>
      </c>
      <c r="AZ8" s="31">
        <f t="shared" si="81"/>
        <v>62</v>
      </c>
      <c r="BA8" s="117">
        <f t="shared" si="38"/>
        <v>115</v>
      </c>
      <c r="BB8" s="31">
        <f t="shared" si="39"/>
        <v>92.74193548</v>
      </c>
      <c r="BC8" s="117">
        <v>5.0</v>
      </c>
      <c r="BD8" s="117">
        <v>9.0</v>
      </c>
      <c r="BE8" s="31">
        <f t="shared" ref="BE8:BF8" si="82">AY8+BC8</f>
        <v>58</v>
      </c>
      <c r="BF8" s="31">
        <f t="shared" si="82"/>
        <v>71</v>
      </c>
      <c r="BG8" s="31">
        <f t="shared" si="41"/>
        <v>129</v>
      </c>
      <c r="BH8" s="31">
        <f t="shared" si="42"/>
        <v>92.14285714</v>
      </c>
      <c r="BI8" s="118">
        <v>9.0</v>
      </c>
      <c r="BJ8" s="118">
        <v>8.0</v>
      </c>
      <c r="BK8" s="31">
        <f t="shared" ref="BK8:BL8" si="83">BE8+BI8</f>
        <v>67</v>
      </c>
      <c r="BL8" s="31">
        <f t="shared" si="83"/>
        <v>79</v>
      </c>
      <c r="BM8" s="31">
        <f t="shared" si="44"/>
        <v>146</v>
      </c>
      <c r="BN8" s="31">
        <f t="shared" si="45"/>
        <v>91.82389937</v>
      </c>
      <c r="BO8" s="118">
        <v>9.0</v>
      </c>
      <c r="BP8" s="118">
        <v>9.0</v>
      </c>
      <c r="BQ8" s="116">
        <f t="shared" si="46"/>
        <v>76</v>
      </c>
      <c r="BR8" s="116">
        <f t="shared" si="47"/>
        <v>155</v>
      </c>
      <c r="BS8" s="116">
        <f t="shared" si="48"/>
        <v>231</v>
      </c>
      <c r="BT8" s="116">
        <f t="shared" si="49"/>
        <v>92.77108434</v>
      </c>
      <c r="BU8" s="118">
        <v>5.0</v>
      </c>
      <c r="BV8" s="118">
        <v>4.0</v>
      </c>
      <c r="BW8" s="116">
        <f t="shared" ref="BW8:BX8" si="84">BQ8+BU8</f>
        <v>81</v>
      </c>
      <c r="BX8" s="116">
        <f t="shared" si="84"/>
        <v>159</v>
      </c>
      <c r="BY8" s="116">
        <f t="shared" si="51"/>
        <v>240</v>
      </c>
      <c r="BZ8" s="116">
        <f t="shared" si="52"/>
        <v>92.66409266</v>
      </c>
      <c r="CA8" s="118">
        <v>7.0</v>
      </c>
      <c r="CB8" s="118">
        <v>6.0</v>
      </c>
      <c r="CC8" s="116">
        <f t="shared" ref="CC8:CD8" si="85">BW8+CA8</f>
        <v>88</v>
      </c>
      <c r="CD8" s="116">
        <f t="shared" si="85"/>
        <v>165</v>
      </c>
      <c r="CE8" s="116">
        <f t="shared" si="54"/>
        <v>253</v>
      </c>
      <c r="CF8" s="116">
        <f t="shared" si="55"/>
        <v>92.67399267</v>
      </c>
      <c r="CG8" s="118">
        <v>7.0</v>
      </c>
      <c r="CH8" s="118">
        <v>4.0</v>
      </c>
      <c r="CI8" s="116">
        <f t="shared" ref="CI8:CJ8" si="86">CC8+CG8</f>
        <v>95</v>
      </c>
      <c r="CJ8" s="116">
        <f t="shared" si="86"/>
        <v>169</v>
      </c>
      <c r="CK8" s="116">
        <f t="shared" si="57"/>
        <v>264</v>
      </c>
      <c r="CL8" s="116">
        <f t="shared" si="58"/>
        <v>92.30769231</v>
      </c>
      <c r="CM8" s="139">
        <f t="shared" si="59"/>
        <v>93.1372549</v>
      </c>
      <c r="CN8" s="139">
        <f t="shared" si="60"/>
        <v>91.84782609</v>
      </c>
    </row>
    <row r="9" ht="15.75" customHeight="1">
      <c r="A9" s="35">
        <v>4.0</v>
      </c>
      <c r="B9" s="36" t="s">
        <v>26</v>
      </c>
      <c r="C9" s="31">
        <v>4.0</v>
      </c>
      <c r="D9" s="31">
        <v>10.0</v>
      </c>
      <c r="E9" s="31">
        <f t="shared" si="14"/>
        <v>14</v>
      </c>
      <c r="F9" s="31">
        <f t="shared" si="15"/>
        <v>100</v>
      </c>
      <c r="G9" s="31">
        <v>7.0</v>
      </c>
      <c r="H9" s="31">
        <v>10.0</v>
      </c>
      <c r="I9" s="31">
        <f t="shared" ref="I9:J9" si="87">C9+G9</f>
        <v>11</v>
      </c>
      <c r="J9" s="31">
        <f t="shared" si="87"/>
        <v>20</v>
      </c>
      <c r="K9" s="31">
        <f t="shared" si="17"/>
        <v>31</v>
      </c>
      <c r="L9" s="31">
        <f t="shared" si="18"/>
        <v>100</v>
      </c>
      <c r="M9" s="31">
        <v>6.0</v>
      </c>
      <c r="N9" s="31">
        <v>8.0</v>
      </c>
      <c r="O9" s="31">
        <f t="shared" ref="O9:P9" si="88">I9+M9</f>
        <v>17</v>
      </c>
      <c r="P9" s="31">
        <f t="shared" si="88"/>
        <v>28</v>
      </c>
      <c r="Q9" s="31">
        <f t="shared" si="20"/>
        <v>45</v>
      </c>
      <c r="R9" s="31">
        <f t="shared" si="21"/>
        <v>100</v>
      </c>
      <c r="S9" s="31">
        <v>6.0</v>
      </c>
      <c r="T9" s="31">
        <v>6.0</v>
      </c>
      <c r="U9" s="31">
        <f t="shared" ref="U9:V9" si="89">S9+O9</f>
        <v>23</v>
      </c>
      <c r="V9" s="31">
        <f t="shared" si="89"/>
        <v>34</v>
      </c>
      <c r="W9" s="31">
        <f t="shared" si="23"/>
        <v>57</v>
      </c>
      <c r="X9" s="31">
        <f t="shared" si="24"/>
        <v>100</v>
      </c>
      <c r="Y9" s="31">
        <v>6.0</v>
      </c>
      <c r="Z9" s="31">
        <v>6.0</v>
      </c>
      <c r="AA9" s="31">
        <f t="shared" ref="AA9:AB9" si="90">U9+Y9</f>
        <v>29</v>
      </c>
      <c r="AB9" s="31">
        <f t="shared" si="90"/>
        <v>40</v>
      </c>
      <c r="AC9" s="31">
        <f t="shared" si="26"/>
        <v>69</v>
      </c>
      <c r="AD9" s="31">
        <f t="shared" si="27"/>
        <v>97.18309859</v>
      </c>
      <c r="AE9" s="31">
        <v>6.0</v>
      </c>
      <c r="AF9" s="31">
        <v>3.0</v>
      </c>
      <c r="AG9" s="31">
        <f t="shared" ref="AG9:AH9" si="91">AA9+AE9</f>
        <v>35</v>
      </c>
      <c r="AH9" s="31">
        <f t="shared" si="91"/>
        <v>43</v>
      </c>
      <c r="AI9" s="31">
        <f t="shared" si="29"/>
        <v>78</v>
      </c>
      <c r="AJ9" s="31">
        <f t="shared" si="30"/>
        <v>97.5</v>
      </c>
      <c r="AK9" s="31">
        <v>5.0</v>
      </c>
      <c r="AL9" s="31">
        <v>6.0</v>
      </c>
      <c r="AM9" s="31">
        <f t="shared" ref="AM9:AN9" si="92">AG9+AK9</f>
        <v>40</v>
      </c>
      <c r="AN9" s="31">
        <f t="shared" si="92"/>
        <v>49</v>
      </c>
      <c r="AO9" s="31">
        <f t="shared" si="32"/>
        <v>89</v>
      </c>
      <c r="AP9" s="31">
        <f t="shared" si="33"/>
        <v>96.73913043</v>
      </c>
      <c r="AQ9" s="117">
        <v>9.0</v>
      </c>
      <c r="AR9" s="117">
        <v>12.0</v>
      </c>
      <c r="AS9" s="31">
        <f t="shared" ref="AS9:AT9" si="93">AM9+AQ9</f>
        <v>49</v>
      </c>
      <c r="AT9" s="31">
        <f t="shared" si="93"/>
        <v>61</v>
      </c>
      <c r="AU9" s="31">
        <f t="shared" si="35"/>
        <v>110</v>
      </c>
      <c r="AV9" s="31">
        <f t="shared" si="36"/>
        <v>97.34513274</v>
      </c>
      <c r="AW9" s="117">
        <v>5.0</v>
      </c>
      <c r="AX9" s="117">
        <v>5.0</v>
      </c>
      <c r="AY9" s="31">
        <f t="shared" ref="AY9:AZ9" si="94">AS9+AW9</f>
        <v>54</v>
      </c>
      <c r="AZ9" s="31">
        <f t="shared" si="94"/>
        <v>66</v>
      </c>
      <c r="BA9" s="117">
        <f t="shared" si="38"/>
        <v>120</v>
      </c>
      <c r="BB9" s="31">
        <f t="shared" si="39"/>
        <v>96.77419355</v>
      </c>
      <c r="BC9" s="117">
        <v>5.0</v>
      </c>
      <c r="BD9" s="117">
        <v>10.0</v>
      </c>
      <c r="BE9" s="31">
        <f t="shared" ref="BE9:BF9" si="95">AY9+BC9</f>
        <v>59</v>
      </c>
      <c r="BF9" s="31">
        <f t="shared" si="95"/>
        <v>76</v>
      </c>
      <c r="BG9" s="31">
        <f t="shared" si="41"/>
        <v>135</v>
      </c>
      <c r="BH9" s="31">
        <f t="shared" si="42"/>
        <v>96.42857143</v>
      </c>
      <c r="BI9" s="118">
        <v>10.0</v>
      </c>
      <c r="BJ9" s="118">
        <v>9.0</v>
      </c>
      <c r="BK9" s="31">
        <f t="shared" ref="BK9:BL9" si="96">BE9+BI9</f>
        <v>69</v>
      </c>
      <c r="BL9" s="31">
        <f t="shared" si="96"/>
        <v>85</v>
      </c>
      <c r="BM9" s="31">
        <f t="shared" si="44"/>
        <v>154</v>
      </c>
      <c r="BN9" s="31">
        <f t="shared" si="45"/>
        <v>96.85534591</v>
      </c>
      <c r="BO9" s="118">
        <v>9.0</v>
      </c>
      <c r="BP9" s="118">
        <v>9.0</v>
      </c>
      <c r="BQ9" s="116">
        <f t="shared" si="46"/>
        <v>78</v>
      </c>
      <c r="BR9" s="116">
        <f t="shared" si="47"/>
        <v>163</v>
      </c>
      <c r="BS9" s="116">
        <f t="shared" si="48"/>
        <v>241</v>
      </c>
      <c r="BT9" s="116">
        <f t="shared" si="49"/>
        <v>96.78714859</v>
      </c>
      <c r="BU9" s="118">
        <v>1.0</v>
      </c>
      <c r="BV9" s="118">
        <v>1.0</v>
      </c>
      <c r="BW9" s="116">
        <f t="shared" ref="BW9:BX9" si="97">BQ9+BU9</f>
        <v>79</v>
      </c>
      <c r="BX9" s="116">
        <f t="shared" si="97"/>
        <v>164</v>
      </c>
      <c r="BY9" s="116">
        <f t="shared" si="51"/>
        <v>243</v>
      </c>
      <c r="BZ9" s="116">
        <f t="shared" si="52"/>
        <v>93.82239382</v>
      </c>
      <c r="CA9" s="118">
        <v>8.0</v>
      </c>
      <c r="CB9" s="118">
        <v>6.0</v>
      </c>
      <c r="CC9" s="116">
        <f t="shared" ref="CC9:CD9" si="98">BW9+CA9</f>
        <v>87</v>
      </c>
      <c r="CD9" s="116">
        <f t="shared" si="98"/>
        <v>170</v>
      </c>
      <c r="CE9" s="116">
        <f t="shared" si="54"/>
        <v>257</v>
      </c>
      <c r="CF9" s="116">
        <f t="shared" si="55"/>
        <v>94.13919414</v>
      </c>
      <c r="CG9" s="118">
        <v>6.0</v>
      </c>
      <c r="CH9" s="118">
        <v>5.0</v>
      </c>
      <c r="CI9" s="116">
        <f t="shared" ref="CI9:CJ9" si="99">CC9+CG9</f>
        <v>93</v>
      </c>
      <c r="CJ9" s="116">
        <f t="shared" si="99"/>
        <v>175</v>
      </c>
      <c r="CK9" s="116">
        <f t="shared" si="57"/>
        <v>268</v>
      </c>
      <c r="CL9" s="116">
        <f t="shared" si="58"/>
        <v>93.70629371</v>
      </c>
      <c r="CM9" s="139">
        <f t="shared" si="59"/>
        <v>91.17647059</v>
      </c>
      <c r="CN9" s="139">
        <f t="shared" si="60"/>
        <v>95.10869565</v>
      </c>
    </row>
    <row r="10" ht="15.75" customHeight="1">
      <c r="A10" s="35">
        <v>5.0</v>
      </c>
      <c r="B10" s="36" t="s">
        <v>27</v>
      </c>
      <c r="C10" s="31">
        <v>4.0</v>
      </c>
      <c r="D10" s="31">
        <v>10.0</v>
      </c>
      <c r="E10" s="31">
        <f t="shared" si="14"/>
        <v>14</v>
      </c>
      <c r="F10" s="31">
        <f t="shared" si="15"/>
        <v>100</v>
      </c>
      <c r="G10" s="31">
        <v>7.0</v>
      </c>
      <c r="H10" s="31">
        <v>10.0</v>
      </c>
      <c r="I10" s="31">
        <f t="shared" ref="I10:J10" si="100">C10+G10</f>
        <v>11</v>
      </c>
      <c r="J10" s="31">
        <f t="shared" si="100"/>
        <v>20</v>
      </c>
      <c r="K10" s="31">
        <f t="shared" si="17"/>
        <v>31</v>
      </c>
      <c r="L10" s="31">
        <f t="shared" si="18"/>
        <v>100</v>
      </c>
      <c r="M10" s="31">
        <v>6.0</v>
      </c>
      <c r="N10" s="31">
        <v>8.0</v>
      </c>
      <c r="O10" s="31">
        <f t="shared" ref="O10:P10" si="101">I10+M10</f>
        <v>17</v>
      </c>
      <c r="P10" s="31">
        <f t="shared" si="101"/>
        <v>28</v>
      </c>
      <c r="Q10" s="31">
        <f t="shared" si="20"/>
        <v>45</v>
      </c>
      <c r="R10" s="31">
        <f t="shared" si="21"/>
        <v>100</v>
      </c>
      <c r="S10" s="31">
        <v>5.0</v>
      </c>
      <c r="T10" s="31">
        <v>6.0</v>
      </c>
      <c r="U10" s="31">
        <f t="shared" ref="U10:V10" si="102">S10+O10</f>
        <v>22</v>
      </c>
      <c r="V10" s="31">
        <f t="shared" si="102"/>
        <v>34</v>
      </c>
      <c r="W10" s="31">
        <f t="shared" si="23"/>
        <v>56</v>
      </c>
      <c r="X10" s="31">
        <f t="shared" si="24"/>
        <v>98.24561404</v>
      </c>
      <c r="Y10" s="31">
        <v>7.0</v>
      </c>
      <c r="Z10" s="31">
        <v>6.0</v>
      </c>
      <c r="AA10" s="31">
        <f t="shared" ref="AA10:AB10" si="103">U10+Y10</f>
        <v>29</v>
      </c>
      <c r="AB10" s="31">
        <f t="shared" si="103"/>
        <v>40</v>
      </c>
      <c r="AC10" s="31">
        <f t="shared" si="26"/>
        <v>69</v>
      </c>
      <c r="AD10" s="31">
        <f t="shared" si="27"/>
        <v>97.18309859</v>
      </c>
      <c r="AE10" s="31">
        <v>5.0</v>
      </c>
      <c r="AF10" s="31">
        <v>3.0</v>
      </c>
      <c r="AG10" s="31">
        <f t="shared" ref="AG10:AH10" si="104">AA10+AE10</f>
        <v>34</v>
      </c>
      <c r="AH10" s="31">
        <f t="shared" si="104"/>
        <v>43</v>
      </c>
      <c r="AI10" s="31">
        <f t="shared" si="29"/>
        <v>77</v>
      </c>
      <c r="AJ10" s="31">
        <f t="shared" si="30"/>
        <v>96.25</v>
      </c>
      <c r="AK10" s="31">
        <v>5.0</v>
      </c>
      <c r="AL10" s="31">
        <v>5.0</v>
      </c>
      <c r="AM10" s="31">
        <f t="shared" ref="AM10:AN10" si="105">AG10+AK10</f>
        <v>39</v>
      </c>
      <c r="AN10" s="31">
        <f t="shared" si="105"/>
        <v>48</v>
      </c>
      <c r="AO10" s="31">
        <f t="shared" si="32"/>
        <v>87</v>
      </c>
      <c r="AP10" s="31">
        <f t="shared" si="33"/>
        <v>94.56521739</v>
      </c>
      <c r="AQ10" s="117">
        <v>9.0</v>
      </c>
      <c r="AR10" s="117">
        <v>12.0</v>
      </c>
      <c r="AS10" s="31">
        <f t="shared" ref="AS10:AT10" si="106">AM10+AQ10</f>
        <v>48</v>
      </c>
      <c r="AT10" s="31">
        <f t="shared" si="106"/>
        <v>60</v>
      </c>
      <c r="AU10" s="31">
        <f t="shared" si="35"/>
        <v>108</v>
      </c>
      <c r="AV10" s="31">
        <f t="shared" si="36"/>
        <v>95.57522124</v>
      </c>
      <c r="AW10" s="117">
        <v>5.0</v>
      </c>
      <c r="AX10" s="117">
        <v>4.0</v>
      </c>
      <c r="AY10" s="31">
        <f t="shared" ref="AY10:AZ10" si="107">AS10+AW10</f>
        <v>53</v>
      </c>
      <c r="AZ10" s="31">
        <f t="shared" si="107"/>
        <v>64</v>
      </c>
      <c r="BA10" s="117">
        <f t="shared" si="38"/>
        <v>117</v>
      </c>
      <c r="BB10" s="31">
        <f t="shared" si="39"/>
        <v>94.35483871</v>
      </c>
      <c r="BC10" s="117">
        <v>4.0</v>
      </c>
      <c r="BD10" s="117">
        <v>10.0</v>
      </c>
      <c r="BE10" s="31">
        <f t="shared" ref="BE10:BF10" si="108">AY10+BC10</f>
        <v>57</v>
      </c>
      <c r="BF10" s="31">
        <f t="shared" si="108"/>
        <v>74</v>
      </c>
      <c r="BG10" s="31">
        <f t="shared" si="41"/>
        <v>131</v>
      </c>
      <c r="BH10" s="31">
        <f t="shared" si="42"/>
        <v>93.57142857</v>
      </c>
      <c r="BI10" s="118">
        <v>9.0</v>
      </c>
      <c r="BJ10" s="118">
        <v>8.0</v>
      </c>
      <c r="BK10" s="31">
        <f t="shared" ref="BK10:BL10" si="109">BE10+BI10</f>
        <v>66</v>
      </c>
      <c r="BL10" s="31">
        <f t="shared" si="109"/>
        <v>82</v>
      </c>
      <c r="BM10" s="31">
        <f t="shared" si="44"/>
        <v>148</v>
      </c>
      <c r="BN10" s="31">
        <f t="shared" si="45"/>
        <v>93.08176101</v>
      </c>
      <c r="BO10" s="118">
        <v>8.0</v>
      </c>
      <c r="BP10" s="118">
        <v>8.0</v>
      </c>
      <c r="BQ10" s="116">
        <f t="shared" si="46"/>
        <v>74</v>
      </c>
      <c r="BR10" s="116">
        <f t="shared" si="47"/>
        <v>156</v>
      </c>
      <c r="BS10" s="116">
        <f t="shared" si="48"/>
        <v>230</v>
      </c>
      <c r="BT10" s="116">
        <f t="shared" si="49"/>
        <v>92.36947791</v>
      </c>
      <c r="BU10" s="118">
        <v>6.0</v>
      </c>
      <c r="BV10" s="118">
        <v>4.0</v>
      </c>
      <c r="BW10" s="116">
        <f t="shared" ref="BW10:BX10" si="110">BQ10+BU10</f>
        <v>80</v>
      </c>
      <c r="BX10" s="116">
        <f t="shared" si="110"/>
        <v>160</v>
      </c>
      <c r="BY10" s="116">
        <f t="shared" si="51"/>
        <v>240</v>
      </c>
      <c r="BZ10" s="116">
        <f t="shared" si="52"/>
        <v>92.66409266</v>
      </c>
      <c r="CA10" s="118">
        <v>8.0</v>
      </c>
      <c r="CB10" s="118">
        <v>5.0</v>
      </c>
      <c r="CC10" s="116">
        <f t="shared" ref="CC10:CD10" si="111">BW10+CA10</f>
        <v>88</v>
      </c>
      <c r="CD10" s="116">
        <f t="shared" si="111"/>
        <v>165</v>
      </c>
      <c r="CE10" s="116">
        <f t="shared" si="54"/>
        <v>253</v>
      </c>
      <c r="CF10" s="116">
        <f t="shared" si="55"/>
        <v>92.67399267</v>
      </c>
      <c r="CG10" s="118">
        <v>6.0</v>
      </c>
      <c r="CH10" s="118">
        <v>6.0</v>
      </c>
      <c r="CI10" s="116">
        <f t="shared" ref="CI10:CJ10" si="112">CC10+CG10</f>
        <v>94</v>
      </c>
      <c r="CJ10" s="116">
        <f t="shared" si="112"/>
        <v>171</v>
      </c>
      <c r="CK10" s="116">
        <f t="shared" si="57"/>
        <v>265</v>
      </c>
      <c r="CL10" s="116">
        <f t="shared" si="58"/>
        <v>92.65734266</v>
      </c>
      <c r="CM10" s="139">
        <f t="shared" si="59"/>
        <v>92.15686275</v>
      </c>
      <c r="CN10" s="139">
        <f t="shared" si="60"/>
        <v>92.93478261</v>
      </c>
    </row>
    <row r="11" ht="15.75" customHeight="1">
      <c r="A11" s="35">
        <v>6.0</v>
      </c>
      <c r="B11" s="36" t="s">
        <v>28</v>
      </c>
      <c r="C11" s="31">
        <v>4.0</v>
      </c>
      <c r="D11" s="31">
        <v>10.0</v>
      </c>
      <c r="E11" s="31">
        <f t="shared" si="14"/>
        <v>14</v>
      </c>
      <c r="F11" s="31">
        <f t="shared" si="15"/>
        <v>100</v>
      </c>
      <c r="G11" s="31">
        <v>7.0</v>
      </c>
      <c r="H11" s="31">
        <v>10.0</v>
      </c>
      <c r="I11" s="31">
        <f t="shared" ref="I11:J11" si="113">C11+G11</f>
        <v>11</v>
      </c>
      <c r="J11" s="31">
        <f t="shared" si="113"/>
        <v>20</v>
      </c>
      <c r="K11" s="31">
        <f t="shared" si="17"/>
        <v>31</v>
      </c>
      <c r="L11" s="31">
        <f t="shared" si="18"/>
        <v>100</v>
      </c>
      <c r="M11" s="31">
        <v>6.0</v>
      </c>
      <c r="N11" s="31">
        <v>8.0</v>
      </c>
      <c r="O11" s="31">
        <f t="shared" ref="O11:P11" si="114">I11+M11</f>
        <v>17</v>
      </c>
      <c r="P11" s="31">
        <f t="shared" si="114"/>
        <v>28</v>
      </c>
      <c r="Q11" s="31">
        <f t="shared" si="20"/>
        <v>45</v>
      </c>
      <c r="R11" s="31">
        <f t="shared" si="21"/>
        <v>100</v>
      </c>
      <c r="S11" s="31">
        <v>6.0</v>
      </c>
      <c r="T11" s="31">
        <v>6.0</v>
      </c>
      <c r="U11" s="31">
        <f t="shared" ref="U11:V11" si="115">S11+O11</f>
        <v>23</v>
      </c>
      <c r="V11" s="31">
        <f t="shared" si="115"/>
        <v>34</v>
      </c>
      <c r="W11" s="31">
        <f t="shared" si="23"/>
        <v>57</v>
      </c>
      <c r="X11" s="31">
        <f t="shared" si="24"/>
        <v>100</v>
      </c>
      <c r="Y11" s="31">
        <v>7.0</v>
      </c>
      <c r="Z11" s="31">
        <v>7.0</v>
      </c>
      <c r="AA11" s="31">
        <f t="shared" ref="AA11:AB11" si="116">U11+Y11</f>
        <v>30</v>
      </c>
      <c r="AB11" s="31">
        <f t="shared" si="116"/>
        <v>41</v>
      </c>
      <c r="AC11" s="31">
        <f t="shared" si="26"/>
        <v>71</v>
      </c>
      <c r="AD11" s="31">
        <f t="shared" si="27"/>
        <v>100</v>
      </c>
      <c r="AE11" s="31">
        <v>5.0</v>
      </c>
      <c r="AF11" s="31">
        <v>3.0</v>
      </c>
      <c r="AG11" s="31">
        <f t="shared" ref="AG11:AH11" si="117">AA11+AE11</f>
        <v>35</v>
      </c>
      <c r="AH11" s="31">
        <f t="shared" si="117"/>
        <v>44</v>
      </c>
      <c r="AI11" s="31">
        <f t="shared" si="29"/>
        <v>79</v>
      </c>
      <c r="AJ11" s="31">
        <f t="shared" si="30"/>
        <v>98.75</v>
      </c>
      <c r="AK11" s="31">
        <v>5.0</v>
      </c>
      <c r="AL11" s="31">
        <v>5.0</v>
      </c>
      <c r="AM11" s="31">
        <f t="shared" ref="AM11:AN11" si="118">AG11+AK11</f>
        <v>40</v>
      </c>
      <c r="AN11" s="31">
        <f t="shared" si="118"/>
        <v>49</v>
      </c>
      <c r="AO11" s="31">
        <f t="shared" si="32"/>
        <v>89</v>
      </c>
      <c r="AP11" s="31">
        <f t="shared" si="33"/>
        <v>96.73913043</v>
      </c>
      <c r="AQ11" s="117">
        <v>9.0</v>
      </c>
      <c r="AR11" s="117">
        <v>12.0</v>
      </c>
      <c r="AS11" s="31">
        <f t="shared" ref="AS11:AT11" si="119">AM11+AQ11</f>
        <v>49</v>
      </c>
      <c r="AT11" s="31">
        <f t="shared" si="119"/>
        <v>61</v>
      </c>
      <c r="AU11" s="31">
        <f t="shared" si="35"/>
        <v>110</v>
      </c>
      <c r="AV11" s="31">
        <f t="shared" si="36"/>
        <v>97.34513274</v>
      </c>
      <c r="AW11" s="117">
        <v>5.0</v>
      </c>
      <c r="AX11" s="117">
        <v>4.0</v>
      </c>
      <c r="AY11" s="31">
        <f t="shared" ref="AY11:AZ11" si="120">AS11+AW11</f>
        <v>54</v>
      </c>
      <c r="AZ11" s="31">
        <f t="shared" si="120"/>
        <v>65</v>
      </c>
      <c r="BA11" s="117">
        <f t="shared" si="38"/>
        <v>119</v>
      </c>
      <c r="BB11" s="31">
        <f t="shared" si="39"/>
        <v>95.96774194</v>
      </c>
      <c r="BC11" s="117">
        <v>5.0</v>
      </c>
      <c r="BD11" s="117">
        <v>10.0</v>
      </c>
      <c r="BE11" s="31">
        <f t="shared" ref="BE11:BF11" si="121">AY11+BC11</f>
        <v>59</v>
      </c>
      <c r="BF11" s="31">
        <f t="shared" si="121"/>
        <v>75</v>
      </c>
      <c r="BG11" s="31">
        <f t="shared" si="41"/>
        <v>134</v>
      </c>
      <c r="BH11" s="31">
        <f t="shared" si="42"/>
        <v>95.71428571</v>
      </c>
      <c r="BI11" s="118">
        <v>7.0</v>
      </c>
      <c r="BJ11" s="118">
        <v>8.0</v>
      </c>
      <c r="BK11" s="31">
        <f t="shared" ref="BK11:BL11" si="122">BE11+BI11</f>
        <v>66</v>
      </c>
      <c r="BL11" s="31">
        <f t="shared" si="122"/>
        <v>83</v>
      </c>
      <c r="BM11" s="31">
        <f t="shared" si="44"/>
        <v>149</v>
      </c>
      <c r="BN11" s="31">
        <f t="shared" si="45"/>
        <v>93.71069182</v>
      </c>
      <c r="BO11" s="118">
        <v>9.0</v>
      </c>
      <c r="BP11" s="118">
        <v>9.0</v>
      </c>
      <c r="BQ11" s="116">
        <f t="shared" si="46"/>
        <v>75</v>
      </c>
      <c r="BR11" s="116">
        <f t="shared" si="47"/>
        <v>158</v>
      </c>
      <c r="BS11" s="116">
        <f t="shared" si="48"/>
        <v>233</v>
      </c>
      <c r="BT11" s="116">
        <f t="shared" si="49"/>
        <v>93.57429719</v>
      </c>
      <c r="BU11" s="118">
        <v>6.0</v>
      </c>
      <c r="BV11" s="118">
        <v>4.0</v>
      </c>
      <c r="BW11" s="116">
        <f t="shared" ref="BW11:BX11" si="123">BQ11+BU11</f>
        <v>81</v>
      </c>
      <c r="BX11" s="116">
        <f t="shared" si="123"/>
        <v>162</v>
      </c>
      <c r="BY11" s="116">
        <f t="shared" si="51"/>
        <v>243</v>
      </c>
      <c r="BZ11" s="116">
        <f t="shared" si="52"/>
        <v>93.82239382</v>
      </c>
      <c r="CA11" s="118">
        <v>6.0</v>
      </c>
      <c r="CB11" s="118">
        <v>6.0</v>
      </c>
      <c r="CC11" s="116">
        <f t="shared" ref="CC11:CD11" si="124">BW11+CA11</f>
        <v>87</v>
      </c>
      <c r="CD11" s="116">
        <f t="shared" si="124"/>
        <v>168</v>
      </c>
      <c r="CE11" s="116">
        <f t="shared" si="54"/>
        <v>255</v>
      </c>
      <c r="CF11" s="116">
        <f t="shared" si="55"/>
        <v>93.40659341</v>
      </c>
      <c r="CG11" s="118">
        <v>7.0</v>
      </c>
      <c r="CH11" s="118">
        <v>6.0</v>
      </c>
      <c r="CI11" s="116">
        <f t="shared" ref="CI11:CJ11" si="125">CC11+CG11</f>
        <v>94</v>
      </c>
      <c r="CJ11" s="116">
        <f t="shared" si="125"/>
        <v>174</v>
      </c>
      <c r="CK11" s="116">
        <f t="shared" si="57"/>
        <v>268</v>
      </c>
      <c r="CL11" s="116">
        <f t="shared" si="58"/>
        <v>93.70629371</v>
      </c>
      <c r="CM11" s="139">
        <f t="shared" si="59"/>
        <v>92.15686275</v>
      </c>
      <c r="CN11" s="139">
        <f t="shared" si="60"/>
        <v>94.56521739</v>
      </c>
    </row>
    <row r="12" ht="15.75" customHeight="1">
      <c r="A12" s="35">
        <v>7.0</v>
      </c>
      <c r="B12" s="38" t="s">
        <v>29</v>
      </c>
      <c r="C12" s="31">
        <v>4.0</v>
      </c>
      <c r="D12" s="31">
        <v>10.0</v>
      </c>
      <c r="E12" s="31">
        <f t="shared" si="14"/>
        <v>14</v>
      </c>
      <c r="F12" s="31">
        <f t="shared" si="15"/>
        <v>100</v>
      </c>
      <c r="G12" s="31">
        <v>7.0</v>
      </c>
      <c r="H12" s="31">
        <v>7.0</v>
      </c>
      <c r="I12" s="31">
        <f t="shared" ref="I12:J12" si="126">C12+G12</f>
        <v>11</v>
      </c>
      <c r="J12" s="31">
        <f t="shared" si="126"/>
        <v>17</v>
      </c>
      <c r="K12" s="31">
        <f t="shared" si="17"/>
        <v>28</v>
      </c>
      <c r="L12" s="31">
        <f t="shared" si="18"/>
        <v>90.32258065</v>
      </c>
      <c r="M12" s="31">
        <v>5.0</v>
      </c>
      <c r="N12" s="31">
        <v>6.0</v>
      </c>
      <c r="O12" s="31">
        <f t="shared" ref="O12:P12" si="127">I12+M12</f>
        <v>16</v>
      </c>
      <c r="P12" s="31">
        <f t="shared" si="127"/>
        <v>23</v>
      </c>
      <c r="Q12" s="31">
        <f t="shared" si="20"/>
        <v>39</v>
      </c>
      <c r="R12" s="31">
        <f t="shared" si="21"/>
        <v>86.66666667</v>
      </c>
      <c r="S12" s="31">
        <v>6.0</v>
      </c>
      <c r="T12" s="31">
        <v>6.0</v>
      </c>
      <c r="U12" s="31">
        <f t="shared" ref="U12:V12" si="128">S12+O12</f>
        <v>22</v>
      </c>
      <c r="V12" s="31">
        <f t="shared" si="128"/>
        <v>29</v>
      </c>
      <c r="W12" s="31">
        <f t="shared" si="23"/>
        <v>51</v>
      </c>
      <c r="X12" s="31">
        <f t="shared" si="24"/>
        <v>89.47368421</v>
      </c>
      <c r="Y12" s="31">
        <v>4.0</v>
      </c>
      <c r="Z12" s="31">
        <v>5.0</v>
      </c>
      <c r="AA12" s="31">
        <f t="shared" ref="AA12:AB12" si="129">U12+Y12</f>
        <v>26</v>
      </c>
      <c r="AB12" s="31">
        <f t="shared" si="129"/>
        <v>34</v>
      </c>
      <c r="AC12" s="31">
        <f t="shared" si="26"/>
        <v>60</v>
      </c>
      <c r="AD12" s="31">
        <f t="shared" si="27"/>
        <v>84.50704225</v>
      </c>
      <c r="AE12" s="31">
        <v>4.0</v>
      </c>
      <c r="AF12" s="31">
        <v>3.0</v>
      </c>
      <c r="AG12" s="31">
        <f t="shared" ref="AG12:AH12" si="130">AA12+AE12</f>
        <v>30</v>
      </c>
      <c r="AH12" s="31">
        <f t="shared" si="130"/>
        <v>37</v>
      </c>
      <c r="AI12" s="31">
        <f t="shared" si="29"/>
        <v>67</v>
      </c>
      <c r="AJ12" s="31">
        <f t="shared" si="30"/>
        <v>83.75</v>
      </c>
      <c r="AK12" s="31">
        <v>6.0</v>
      </c>
      <c r="AL12" s="31">
        <v>6.0</v>
      </c>
      <c r="AM12" s="31">
        <f t="shared" ref="AM12:AN12" si="131">AG12+AK12</f>
        <v>36</v>
      </c>
      <c r="AN12" s="31">
        <f t="shared" si="131"/>
        <v>43</v>
      </c>
      <c r="AO12" s="31">
        <f t="shared" si="32"/>
        <v>79</v>
      </c>
      <c r="AP12" s="31">
        <f t="shared" si="33"/>
        <v>85.86956522</v>
      </c>
      <c r="AQ12" s="117">
        <v>4.0</v>
      </c>
      <c r="AR12" s="117">
        <v>7.0</v>
      </c>
      <c r="AS12" s="31">
        <f t="shared" ref="AS12:AT12" si="132">AM12+AQ12</f>
        <v>40</v>
      </c>
      <c r="AT12" s="31">
        <f t="shared" si="132"/>
        <v>50</v>
      </c>
      <c r="AU12" s="31">
        <f t="shared" si="35"/>
        <v>90</v>
      </c>
      <c r="AV12" s="31">
        <f t="shared" si="36"/>
        <v>79.6460177</v>
      </c>
      <c r="AW12" s="117">
        <v>5.0</v>
      </c>
      <c r="AX12" s="117">
        <v>5.0</v>
      </c>
      <c r="AY12" s="31">
        <f t="shared" ref="AY12:AZ12" si="133">AS12+AW12</f>
        <v>45</v>
      </c>
      <c r="AZ12" s="31">
        <f t="shared" si="133"/>
        <v>55</v>
      </c>
      <c r="BA12" s="117">
        <f t="shared" si="38"/>
        <v>100</v>
      </c>
      <c r="BB12" s="31">
        <f t="shared" si="39"/>
        <v>80.64516129</v>
      </c>
      <c r="BC12" s="117">
        <v>4.0</v>
      </c>
      <c r="BD12" s="117">
        <v>6.0</v>
      </c>
      <c r="BE12" s="31">
        <f t="shared" ref="BE12:BF12" si="134">AY12+BC12</f>
        <v>49</v>
      </c>
      <c r="BF12" s="31">
        <f t="shared" si="134"/>
        <v>61</v>
      </c>
      <c r="BG12" s="31">
        <f t="shared" si="41"/>
        <v>110</v>
      </c>
      <c r="BH12" s="31">
        <f t="shared" si="42"/>
        <v>78.57142857</v>
      </c>
      <c r="BI12" s="118">
        <v>7.0</v>
      </c>
      <c r="BJ12" s="118">
        <v>7.0</v>
      </c>
      <c r="BK12" s="31">
        <f t="shared" ref="BK12:BL12" si="135">BE12+BI12</f>
        <v>56</v>
      </c>
      <c r="BL12" s="31">
        <f t="shared" si="135"/>
        <v>68</v>
      </c>
      <c r="BM12" s="31">
        <f t="shared" si="44"/>
        <v>124</v>
      </c>
      <c r="BN12" s="31">
        <f t="shared" si="45"/>
        <v>77.98742138</v>
      </c>
      <c r="BO12" s="118">
        <v>9.0</v>
      </c>
      <c r="BP12" s="118">
        <v>9.0</v>
      </c>
      <c r="BQ12" s="116">
        <f t="shared" si="46"/>
        <v>65</v>
      </c>
      <c r="BR12" s="116">
        <f t="shared" si="47"/>
        <v>133</v>
      </c>
      <c r="BS12" s="116">
        <f t="shared" si="48"/>
        <v>198</v>
      </c>
      <c r="BT12" s="116">
        <f t="shared" si="49"/>
        <v>79.51807229</v>
      </c>
      <c r="BU12" s="118">
        <v>5.0</v>
      </c>
      <c r="BV12" s="118">
        <v>4.0</v>
      </c>
      <c r="BW12" s="116">
        <f t="shared" ref="BW12:BX12" si="136">BQ12+BU12</f>
        <v>70</v>
      </c>
      <c r="BX12" s="116">
        <f t="shared" si="136"/>
        <v>137</v>
      </c>
      <c r="BY12" s="116">
        <f t="shared" si="51"/>
        <v>207</v>
      </c>
      <c r="BZ12" s="116">
        <f t="shared" si="52"/>
        <v>79.92277992</v>
      </c>
      <c r="CA12" s="118">
        <v>7.0</v>
      </c>
      <c r="CB12" s="118">
        <v>6.0</v>
      </c>
      <c r="CC12" s="116">
        <f t="shared" ref="CC12:CD12" si="137">BW12+CA12</f>
        <v>77</v>
      </c>
      <c r="CD12" s="116">
        <f t="shared" si="137"/>
        <v>143</v>
      </c>
      <c r="CE12" s="116">
        <f t="shared" si="54"/>
        <v>220</v>
      </c>
      <c r="CF12" s="116">
        <f t="shared" si="55"/>
        <v>80.58608059</v>
      </c>
      <c r="CG12" s="118">
        <v>6.0</v>
      </c>
      <c r="CH12" s="118">
        <v>5.0</v>
      </c>
      <c r="CI12" s="116">
        <f t="shared" ref="CI12:CJ12" si="138">CC12+CG12</f>
        <v>83</v>
      </c>
      <c r="CJ12" s="116">
        <f t="shared" si="138"/>
        <v>148</v>
      </c>
      <c r="CK12" s="116">
        <f t="shared" si="57"/>
        <v>231</v>
      </c>
      <c r="CL12" s="116">
        <f t="shared" si="58"/>
        <v>80.76923077</v>
      </c>
      <c r="CM12" s="139">
        <f t="shared" si="59"/>
        <v>81.37254902</v>
      </c>
      <c r="CN12" s="139">
        <f t="shared" si="60"/>
        <v>80.43478261</v>
      </c>
    </row>
    <row r="13" ht="15.75" customHeight="1">
      <c r="A13" s="35">
        <v>8.0</v>
      </c>
      <c r="B13" s="36" t="s">
        <v>30</v>
      </c>
      <c r="C13" s="31">
        <v>3.0</v>
      </c>
      <c r="D13" s="31">
        <v>10.0</v>
      </c>
      <c r="E13" s="31">
        <f t="shared" si="14"/>
        <v>13</v>
      </c>
      <c r="F13" s="31">
        <f t="shared" si="15"/>
        <v>92.85714286</v>
      </c>
      <c r="G13" s="31">
        <v>7.0</v>
      </c>
      <c r="H13" s="31">
        <v>10.0</v>
      </c>
      <c r="I13" s="31">
        <f t="shared" ref="I13:J13" si="139">C13+G13</f>
        <v>10</v>
      </c>
      <c r="J13" s="31">
        <f t="shared" si="139"/>
        <v>20</v>
      </c>
      <c r="K13" s="31">
        <f t="shared" si="17"/>
        <v>30</v>
      </c>
      <c r="L13" s="31">
        <f t="shared" si="18"/>
        <v>96.77419355</v>
      </c>
      <c r="M13" s="31">
        <v>6.0</v>
      </c>
      <c r="N13" s="31">
        <v>8.0</v>
      </c>
      <c r="O13" s="31">
        <f t="shared" ref="O13:P13" si="140">I13+M13</f>
        <v>16</v>
      </c>
      <c r="P13" s="31">
        <f t="shared" si="140"/>
        <v>28</v>
      </c>
      <c r="Q13" s="31">
        <f t="shared" si="20"/>
        <v>44</v>
      </c>
      <c r="R13" s="31">
        <f t="shared" si="21"/>
        <v>97.77777778</v>
      </c>
      <c r="S13" s="31">
        <v>6.0</v>
      </c>
      <c r="T13" s="31">
        <v>6.0</v>
      </c>
      <c r="U13" s="31">
        <f t="shared" ref="U13:V13" si="141">S13+O13</f>
        <v>22</v>
      </c>
      <c r="V13" s="31">
        <f t="shared" si="141"/>
        <v>34</v>
      </c>
      <c r="W13" s="31">
        <f t="shared" si="23"/>
        <v>56</v>
      </c>
      <c r="X13" s="31">
        <f t="shared" si="24"/>
        <v>98.24561404</v>
      </c>
      <c r="Y13" s="31">
        <v>6.0</v>
      </c>
      <c r="Z13" s="31">
        <v>7.0</v>
      </c>
      <c r="AA13" s="31">
        <f t="shared" ref="AA13:AB13" si="142">U13+Y13</f>
        <v>28</v>
      </c>
      <c r="AB13" s="31">
        <f t="shared" si="142"/>
        <v>41</v>
      </c>
      <c r="AC13" s="31">
        <f t="shared" si="26"/>
        <v>69</v>
      </c>
      <c r="AD13" s="31">
        <f t="shared" si="27"/>
        <v>97.18309859</v>
      </c>
      <c r="AE13" s="31">
        <v>6.0</v>
      </c>
      <c r="AF13" s="31">
        <v>3.0</v>
      </c>
      <c r="AG13" s="31">
        <f t="shared" ref="AG13:AH13" si="143">AA13+AE13</f>
        <v>34</v>
      </c>
      <c r="AH13" s="31">
        <f t="shared" si="143"/>
        <v>44</v>
      </c>
      <c r="AI13" s="31">
        <f t="shared" si="29"/>
        <v>78</v>
      </c>
      <c r="AJ13" s="31">
        <f t="shared" si="30"/>
        <v>97.5</v>
      </c>
      <c r="AK13" s="31">
        <v>6.0</v>
      </c>
      <c r="AL13" s="31">
        <v>5.0</v>
      </c>
      <c r="AM13" s="31">
        <f t="shared" ref="AM13:AN13" si="144">AG13+AK13</f>
        <v>40</v>
      </c>
      <c r="AN13" s="31">
        <f t="shared" si="144"/>
        <v>49</v>
      </c>
      <c r="AO13" s="31">
        <f t="shared" si="32"/>
        <v>89</v>
      </c>
      <c r="AP13" s="31">
        <f t="shared" si="33"/>
        <v>96.73913043</v>
      </c>
      <c r="AQ13" s="117">
        <v>9.0</v>
      </c>
      <c r="AR13" s="117">
        <v>10.0</v>
      </c>
      <c r="AS13" s="31">
        <f t="shared" ref="AS13:AT13" si="145">AM13+AQ13</f>
        <v>49</v>
      </c>
      <c r="AT13" s="31">
        <f t="shared" si="145"/>
        <v>59</v>
      </c>
      <c r="AU13" s="31">
        <f t="shared" si="35"/>
        <v>108</v>
      </c>
      <c r="AV13" s="31">
        <f t="shared" si="36"/>
        <v>95.57522124</v>
      </c>
      <c r="AW13" s="117">
        <v>4.0</v>
      </c>
      <c r="AX13" s="117">
        <v>5.0</v>
      </c>
      <c r="AY13" s="31">
        <f t="shared" ref="AY13:AZ13" si="146">AS13+AW13</f>
        <v>53</v>
      </c>
      <c r="AZ13" s="31">
        <f t="shared" si="146"/>
        <v>64</v>
      </c>
      <c r="BA13" s="117">
        <f t="shared" si="38"/>
        <v>117</v>
      </c>
      <c r="BB13" s="31">
        <f t="shared" si="39"/>
        <v>94.35483871</v>
      </c>
      <c r="BC13" s="117">
        <v>5.0</v>
      </c>
      <c r="BD13" s="117">
        <v>10.0</v>
      </c>
      <c r="BE13" s="31">
        <f t="shared" ref="BE13:BF13" si="147">AY13+BC13</f>
        <v>58</v>
      </c>
      <c r="BF13" s="31">
        <f t="shared" si="147"/>
        <v>74</v>
      </c>
      <c r="BG13" s="31">
        <f t="shared" si="41"/>
        <v>132</v>
      </c>
      <c r="BH13" s="31">
        <f t="shared" si="42"/>
        <v>94.28571429</v>
      </c>
      <c r="BI13" s="118">
        <v>8.0</v>
      </c>
      <c r="BJ13" s="118">
        <v>8.0</v>
      </c>
      <c r="BK13" s="31">
        <f t="shared" ref="BK13:BL13" si="148">BE13+BI13</f>
        <v>66</v>
      </c>
      <c r="BL13" s="31">
        <f t="shared" si="148"/>
        <v>82</v>
      </c>
      <c r="BM13" s="31">
        <f t="shared" si="44"/>
        <v>148</v>
      </c>
      <c r="BN13" s="31">
        <f t="shared" si="45"/>
        <v>93.08176101</v>
      </c>
      <c r="BO13" s="118">
        <v>9.0</v>
      </c>
      <c r="BP13" s="118">
        <v>9.0</v>
      </c>
      <c r="BQ13" s="116">
        <f t="shared" si="46"/>
        <v>75</v>
      </c>
      <c r="BR13" s="116">
        <f t="shared" si="47"/>
        <v>157</v>
      </c>
      <c r="BS13" s="116">
        <f t="shared" si="48"/>
        <v>232</v>
      </c>
      <c r="BT13" s="116">
        <f t="shared" si="49"/>
        <v>93.17269076</v>
      </c>
      <c r="BU13" s="118">
        <v>6.0</v>
      </c>
      <c r="BV13" s="118">
        <v>4.0</v>
      </c>
      <c r="BW13" s="116">
        <f t="shared" ref="BW13:BX13" si="149">BQ13+BU13</f>
        <v>81</v>
      </c>
      <c r="BX13" s="116">
        <f t="shared" si="149"/>
        <v>161</v>
      </c>
      <c r="BY13" s="116">
        <f t="shared" si="51"/>
        <v>242</v>
      </c>
      <c r="BZ13" s="116">
        <f t="shared" si="52"/>
        <v>93.43629344</v>
      </c>
      <c r="CA13" s="118">
        <v>8.0</v>
      </c>
      <c r="CB13" s="118">
        <v>6.0</v>
      </c>
      <c r="CC13" s="116">
        <f t="shared" ref="CC13:CD13" si="150">BW13+CA13</f>
        <v>89</v>
      </c>
      <c r="CD13" s="116">
        <f t="shared" si="150"/>
        <v>167</v>
      </c>
      <c r="CE13" s="116">
        <f t="shared" si="54"/>
        <v>256</v>
      </c>
      <c r="CF13" s="116">
        <f t="shared" si="55"/>
        <v>93.77289377</v>
      </c>
      <c r="CG13" s="118">
        <v>7.0</v>
      </c>
      <c r="CH13" s="118">
        <v>5.0</v>
      </c>
      <c r="CI13" s="116">
        <f t="shared" ref="CI13:CJ13" si="151">CC13+CG13</f>
        <v>96</v>
      </c>
      <c r="CJ13" s="116">
        <f t="shared" si="151"/>
        <v>172</v>
      </c>
      <c r="CK13" s="116">
        <f t="shared" si="57"/>
        <v>268</v>
      </c>
      <c r="CL13" s="116">
        <f t="shared" si="58"/>
        <v>93.70629371</v>
      </c>
      <c r="CM13" s="139">
        <f t="shared" si="59"/>
        <v>94.11764706</v>
      </c>
      <c r="CN13" s="139">
        <f t="shared" si="60"/>
        <v>93.47826087</v>
      </c>
    </row>
    <row r="14" ht="15.75" customHeight="1">
      <c r="A14" s="35">
        <v>9.0</v>
      </c>
      <c r="B14" s="36" t="s">
        <v>31</v>
      </c>
      <c r="C14" s="31">
        <v>4.0</v>
      </c>
      <c r="D14" s="31">
        <v>10.0</v>
      </c>
      <c r="E14" s="31">
        <f t="shared" si="14"/>
        <v>14</v>
      </c>
      <c r="F14" s="31">
        <f t="shared" si="15"/>
        <v>100</v>
      </c>
      <c r="G14" s="31">
        <v>6.0</v>
      </c>
      <c r="H14" s="31">
        <v>9.0</v>
      </c>
      <c r="I14" s="31">
        <f t="shared" ref="I14:J14" si="152">C14+G14</f>
        <v>10</v>
      </c>
      <c r="J14" s="31">
        <f t="shared" si="152"/>
        <v>19</v>
      </c>
      <c r="K14" s="31">
        <f t="shared" si="17"/>
        <v>29</v>
      </c>
      <c r="L14" s="31">
        <f t="shared" si="18"/>
        <v>93.5483871</v>
      </c>
      <c r="M14" s="31">
        <v>5.0</v>
      </c>
      <c r="N14" s="31">
        <v>8.0</v>
      </c>
      <c r="O14" s="31">
        <f t="shared" ref="O14:P14" si="153">I14+M14</f>
        <v>15</v>
      </c>
      <c r="P14" s="31">
        <f t="shared" si="153"/>
        <v>27</v>
      </c>
      <c r="Q14" s="31">
        <f t="shared" si="20"/>
        <v>42</v>
      </c>
      <c r="R14" s="31">
        <f t="shared" si="21"/>
        <v>93.33333333</v>
      </c>
      <c r="S14" s="31">
        <v>6.0</v>
      </c>
      <c r="T14" s="31">
        <v>6.0</v>
      </c>
      <c r="U14" s="31">
        <f t="shared" ref="U14:V14" si="154">S14+O14</f>
        <v>21</v>
      </c>
      <c r="V14" s="31">
        <f t="shared" si="154"/>
        <v>33</v>
      </c>
      <c r="W14" s="31">
        <f t="shared" si="23"/>
        <v>54</v>
      </c>
      <c r="X14" s="31">
        <f t="shared" si="24"/>
        <v>94.73684211</v>
      </c>
      <c r="Y14" s="31">
        <v>7.0</v>
      </c>
      <c r="Z14" s="31">
        <v>7.0</v>
      </c>
      <c r="AA14" s="31">
        <f t="shared" ref="AA14:AB14" si="155">U14+Y14</f>
        <v>28</v>
      </c>
      <c r="AB14" s="31">
        <f t="shared" si="155"/>
        <v>40</v>
      </c>
      <c r="AC14" s="31">
        <f t="shared" si="26"/>
        <v>68</v>
      </c>
      <c r="AD14" s="31">
        <f t="shared" si="27"/>
        <v>95.77464789</v>
      </c>
      <c r="AE14" s="31">
        <v>6.0</v>
      </c>
      <c r="AF14" s="31">
        <v>3.0</v>
      </c>
      <c r="AG14" s="31">
        <f t="shared" ref="AG14:AH14" si="156">AA14+AE14</f>
        <v>34</v>
      </c>
      <c r="AH14" s="31">
        <f t="shared" si="156"/>
        <v>43</v>
      </c>
      <c r="AI14" s="31">
        <f t="shared" si="29"/>
        <v>77</v>
      </c>
      <c r="AJ14" s="31">
        <f t="shared" si="30"/>
        <v>96.25</v>
      </c>
      <c r="AK14" s="31">
        <v>6.0</v>
      </c>
      <c r="AL14" s="31">
        <v>6.0</v>
      </c>
      <c r="AM14" s="31">
        <f t="shared" ref="AM14:AN14" si="157">AG14+AK14</f>
        <v>40</v>
      </c>
      <c r="AN14" s="31">
        <f t="shared" si="157"/>
        <v>49</v>
      </c>
      <c r="AO14" s="31">
        <f t="shared" si="32"/>
        <v>89</v>
      </c>
      <c r="AP14" s="31">
        <f t="shared" si="33"/>
        <v>96.73913043</v>
      </c>
      <c r="AQ14" s="117">
        <v>7.0</v>
      </c>
      <c r="AR14" s="117">
        <v>10.0</v>
      </c>
      <c r="AS14" s="31">
        <f t="shared" ref="AS14:AT14" si="158">AM14+AQ14</f>
        <v>47</v>
      </c>
      <c r="AT14" s="31">
        <f t="shared" si="158"/>
        <v>59</v>
      </c>
      <c r="AU14" s="31">
        <f t="shared" si="35"/>
        <v>106</v>
      </c>
      <c r="AV14" s="31">
        <f t="shared" si="36"/>
        <v>93.80530973</v>
      </c>
      <c r="AW14" s="117">
        <v>5.0</v>
      </c>
      <c r="AX14" s="117">
        <v>2.0</v>
      </c>
      <c r="AY14" s="31">
        <f t="shared" ref="AY14:AZ14" si="159">AS14+AW14</f>
        <v>52</v>
      </c>
      <c r="AZ14" s="31">
        <f t="shared" si="159"/>
        <v>61</v>
      </c>
      <c r="BA14" s="117">
        <f t="shared" si="38"/>
        <v>113</v>
      </c>
      <c r="BB14" s="31">
        <f t="shared" si="39"/>
        <v>91.12903226</v>
      </c>
      <c r="BC14" s="117">
        <v>5.0</v>
      </c>
      <c r="BD14" s="117">
        <v>10.0</v>
      </c>
      <c r="BE14" s="31">
        <f t="shared" ref="BE14:BF14" si="160">AY14+BC14</f>
        <v>57</v>
      </c>
      <c r="BF14" s="31">
        <f t="shared" si="160"/>
        <v>71</v>
      </c>
      <c r="BG14" s="31">
        <f t="shared" si="41"/>
        <v>128</v>
      </c>
      <c r="BH14" s="31">
        <f t="shared" si="42"/>
        <v>91.42857143</v>
      </c>
      <c r="BI14" s="118">
        <v>8.0</v>
      </c>
      <c r="BJ14" s="118">
        <v>8.0</v>
      </c>
      <c r="BK14" s="31">
        <f t="shared" ref="BK14:BL14" si="161">BE14+BI14</f>
        <v>65</v>
      </c>
      <c r="BL14" s="31">
        <f t="shared" si="161"/>
        <v>79</v>
      </c>
      <c r="BM14" s="31">
        <f t="shared" si="44"/>
        <v>144</v>
      </c>
      <c r="BN14" s="31">
        <f t="shared" si="45"/>
        <v>90.56603774</v>
      </c>
      <c r="BO14" s="118">
        <v>7.0</v>
      </c>
      <c r="BP14" s="118">
        <v>5.0</v>
      </c>
      <c r="BQ14" s="116">
        <f t="shared" si="46"/>
        <v>72</v>
      </c>
      <c r="BR14" s="116">
        <f t="shared" si="47"/>
        <v>151</v>
      </c>
      <c r="BS14" s="116">
        <f t="shared" si="48"/>
        <v>223</v>
      </c>
      <c r="BT14" s="116">
        <f t="shared" si="49"/>
        <v>89.55823293</v>
      </c>
      <c r="BU14" s="118">
        <v>5.0</v>
      </c>
      <c r="BV14" s="118">
        <v>4.0</v>
      </c>
      <c r="BW14" s="116">
        <f t="shared" ref="BW14:BX14" si="162">BQ14+BU14</f>
        <v>77</v>
      </c>
      <c r="BX14" s="116">
        <f t="shared" si="162"/>
        <v>155</v>
      </c>
      <c r="BY14" s="116">
        <f t="shared" si="51"/>
        <v>232</v>
      </c>
      <c r="BZ14" s="116">
        <f t="shared" si="52"/>
        <v>89.57528958</v>
      </c>
      <c r="CA14" s="118">
        <v>7.0</v>
      </c>
      <c r="CB14" s="118">
        <v>5.0</v>
      </c>
      <c r="CC14" s="116">
        <f t="shared" ref="CC14:CD14" si="163">BW14+CA14</f>
        <v>84</v>
      </c>
      <c r="CD14" s="116">
        <f t="shared" si="163"/>
        <v>160</v>
      </c>
      <c r="CE14" s="116">
        <f t="shared" si="54"/>
        <v>244</v>
      </c>
      <c r="CF14" s="116">
        <f t="shared" si="55"/>
        <v>89.37728938</v>
      </c>
      <c r="CG14" s="118">
        <v>7.0</v>
      </c>
      <c r="CH14" s="118">
        <v>5.0</v>
      </c>
      <c r="CI14" s="116">
        <f t="shared" ref="CI14:CJ14" si="164">CC14+CG14</f>
        <v>91</v>
      </c>
      <c r="CJ14" s="116">
        <f t="shared" si="164"/>
        <v>165</v>
      </c>
      <c r="CK14" s="116">
        <f t="shared" si="57"/>
        <v>256</v>
      </c>
      <c r="CL14" s="116">
        <f t="shared" si="58"/>
        <v>89.51048951</v>
      </c>
      <c r="CM14" s="139">
        <f t="shared" si="59"/>
        <v>89.21568627</v>
      </c>
      <c r="CN14" s="139">
        <f t="shared" si="60"/>
        <v>89.67391304</v>
      </c>
    </row>
    <row r="15" ht="15.75" customHeight="1">
      <c r="A15" s="35">
        <v>10.0</v>
      </c>
      <c r="B15" s="36" t="s">
        <v>32</v>
      </c>
      <c r="C15" s="31">
        <v>4.0</v>
      </c>
      <c r="D15" s="31">
        <v>10.0</v>
      </c>
      <c r="E15" s="31">
        <f t="shared" si="14"/>
        <v>14</v>
      </c>
      <c r="F15" s="31">
        <f t="shared" si="15"/>
        <v>100</v>
      </c>
      <c r="G15" s="31">
        <v>7.0</v>
      </c>
      <c r="H15" s="31">
        <v>10.0</v>
      </c>
      <c r="I15" s="31">
        <f t="shared" ref="I15:J15" si="165">C15+G15</f>
        <v>11</v>
      </c>
      <c r="J15" s="31">
        <f t="shared" si="165"/>
        <v>20</v>
      </c>
      <c r="K15" s="31">
        <f t="shared" si="17"/>
        <v>31</v>
      </c>
      <c r="L15" s="31">
        <f t="shared" si="18"/>
        <v>100</v>
      </c>
      <c r="M15" s="31">
        <v>5.0</v>
      </c>
      <c r="N15" s="31">
        <v>8.0</v>
      </c>
      <c r="O15" s="31">
        <f t="shared" ref="O15:P15" si="166">I15+M15</f>
        <v>16</v>
      </c>
      <c r="P15" s="31">
        <f t="shared" si="166"/>
        <v>28</v>
      </c>
      <c r="Q15" s="31">
        <f t="shared" si="20"/>
        <v>44</v>
      </c>
      <c r="R15" s="31">
        <f t="shared" si="21"/>
        <v>97.77777778</v>
      </c>
      <c r="S15" s="31">
        <v>6.0</v>
      </c>
      <c r="T15" s="31">
        <v>6.0</v>
      </c>
      <c r="U15" s="31">
        <f t="shared" ref="U15:V15" si="167">S15+O15</f>
        <v>22</v>
      </c>
      <c r="V15" s="31">
        <f t="shared" si="167"/>
        <v>34</v>
      </c>
      <c r="W15" s="31">
        <f t="shared" si="23"/>
        <v>56</v>
      </c>
      <c r="X15" s="31">
        <f t="shared" si="24"/>
        <v>98.24561404</v>
      </c>
      <c r="Y15" s="31">
        <v>6.0</v>
      </c>
      <c r="Z15" s="31">
        <v>7.0</v>
      </c>
      <c r="AA15" s="31">
        <f t="shared" ref="AA15:AB15" si="168">U15+Y15</f>
        <v>28</v>
      </c>
      <c r="AB15" s="31">
        <f t="shared" si="168"/>
        <v>41</v>
      </c>
      <c r="AC15" s="31">
        <f t="shared" si="26"/>
        <v>69</v>
      </c>
      <c r="AD15" s="31">
        <f t="shared" si="27"/>
        <v>97.18309859</v>
      </c>
      <c r="AE15" s="31">
        <v>0.0</v>
      </c>
      <c r="AF15" s="31">
        <v>0.0</v>
      </c>
      <c r="AG15" s="31">
        <f t="shared" ref="AG15:AH15" si="169">AA15+AE15</f>
        <v>28</v>
      </c>
      <c r="AH15" s="31">
        <f t="shared" si="169"/>
        <v>41</v>
      </c>
      <c r="AI15" s="31">
        <f t="shared" si="29"/>
        <v>69</v>
      </c>
      <c r="AJ15" s="31">
        <f t="shared" si="30"/>
        <v>86.25</v>
      </c>
      <c r="AK15" s="31">
        <v>6.0</v>
      </c>
      <c r="AL15" s="31">
        <v>5.0</v>
      </c>
      <c r="AM15" s="31">
        <f t="shared" ref="AM15:AN15" si="170">AG15+AK15</f>
        <v>34</v>
      </c>
      <c r="AN15" s="31">
        <f t="shared" si="170"/>
        <v>46</v>
      </c>
      <c r="AO15" s="31">
        <f t="shared" si="32"/>
        <v>80</v>
      </c>
      <c r="AP15" s="31">
        <f t="shared" si="33"/>
        <v>86.95652174</v>
      </c>
      <c r="AQ15" s="117">
        <v>8.0</v>
      </c>
      <c r="AR15" s="117">
        <v>8.0</v>
      </c>
      <c r="AS15" s="31">
        <f t="shared" ref="AS15:AT15" si="171">AM15+AQ15</f>
        <v>42</v>
      </c>
      <c r="AT15" s="31">
        <f t="shared" si="171"/>
        <v>54</v>
      </c>
      <c r="AU15" s="31">
        <f t="shared" si="35"/>
        <v>96</v>
      </c>
      <c r="AV15" s="31">
        <f t="shared" si="36"/>
        <v>84.95575221</v>
      </c>
      <c r="AW15" s="117">
        <v>6.0</v>
      </c>
      <c r="AX15" s="117">
        <v>5.0</v>
      </c>
      <c r="AY15" s="31">
        <f t="shared" ref="AY15:AZ15" si="172">AS15+AW15</f>
        <v>48</v>
      </c>
      <c r="AZ15" s="31">
        <f t="shared" si="172"/>
        <v>59</v>
      </c>
      <c r="BA15" s="117">
        <f t="shared" si="38"/>
        <v>107</v>
      </c>
      <c r="BB15" s="31">
        <f t="shared" si="39"/>
        <v>86.29032258</v>
      </c>
      <c r="BC15" s="117">
        <v>5.0</v>
      </c>
      <c r="BD15" s="117">
        <v>11.0</v>
      </c>
      <c r="BE15" s="31">
        <f t="shared" ref="BE15:BF15" si="173">AY15+BC15</f>
        <v>53</v>
      </c>
      <c r="BF15" s="31">
        <f t="shared" si="173"/>
        <v>70</v>
      </c>
      <c r="BG15" s="31">
        <f t="shared" si="41"/>
        <v>123</v>
      </c>
      <c r="BH15" s="31">
        <f t="shared" si="42"/>
        <v>87.85714286</v>
      </c>
      <c r="BI15" s="118">
        <v>10.0</v>
      </c>
      <c r="BJ15" s="118">
        <v>9.0</v>
      </c>
      <c r="BK15" s="31">
        <f t="shared" ref="BK15:BL15" si="174">BE15+BI15</f>
        <v>63</v>
      </c>
      <c r="BL15" s="31">
        <f t="shared" si="174"/>
        <v>79</v>
      </c>
      <c r="BM15" s="31">
        <f t="shared" si="44"/>
        <v>142</v>
      </c>
      <c r="BN15" s="31">
        <f t="shared" si="45"/>
        <v>89.3081761</v>
      </c>
      <c r="BO15" s="118">
        <v>7.0</v>
      </c>
      <c r="BP15" s="118">
        <v>8.0</v>
      </c>
      <c r="BQ15" s="116">
        <f t="shared" si="46"/>
        <v>70</v>
      </c>
      <c r="BR15" s="116">
        <f t="shared" si="47"/>
        <v>149</v>
      </c>
      <c r="BS15" s="116">
        <f t="shared" si="48"/>
        <v>219</v>
      </c>
      <c r="BT15" s="116">
        <f t="shared" si="49"/>
        <v>87.95180723</v>
      </c>
      <c r="BU15" s="118">
        <v>5.0</v>
      </c>
      <c r="BV15" s="118">
        <v>4.0</v>
      </c>
      <c r="BW15" s="116">
        <f t="shared" ref="BW15:BX15" si="175">BQ15+BU15</f>
        <v>75</v>
      </c>
      <c r="BX15" s="116">
        <f t="shared" si="175"/>
        <v>153</v>
      </c>
      <c r="BY15" s="116">
        <f t="shared" si="51"/>
        <v>228</v>
      </c>
      <c r="BZ15" s="116">
        <f t="shared" si="52"/>
        <v>88.03088803</v>
      </c>
      <c r="CA15" s="118">
        <v>8.0</v>
      </c>
      <c r="CB15" s="118">
        <v>6.0</v>
      </c>
      <c r="CC15" s="116">
        <f t="shared" ref="CC15:CD15" si="176">BW15+CA15</f>
        <v>83</v>
      </c>
      <c r="CD15" s="116">
        <f t="shared" si="176"/>
        <v>159</v>
      </c>
      <c r="CE15" s="116">
        <f t="shared" si="54"/>
        <v>242</v>
      </c>
      <c r="CF15" s="116">
        <f t="shared" si="55"/>
        <v>88.64468864</v>
      </c>
      <c r="CG15" s="118">
        <v>5.0</v>
      </c>
      <c r="CH15" s="118">
        <v>6.0</v>
      </c>
      <c r="CI15" s="116">
        <f t="shared" ref="CI15:CJ15" si="177">CC15+CG15</f>
        <v>88</v>
      </c>
      <c r="CJ15" s="116">
        <f t="shared" si="177"/>
        <v>165</v>
      </c>
      <c r="CK15" s="116">
        <f t="shared" si="57"/>
        <v>253</v>
      </c>
      <c r="CL15" s="116">
        <f t="shared" si="58"/>
        <v>88.46153846</v>
      </c>
      <c r="CM15" s="139">
        <f t="shared" si="59"/>
        <v>86.2745098</v>
      </c>
      <c r="CN15" s="139">
        <f t="shared" si="60"/>
        <v>89.67391304</v>
      </c>
    </row>
    <row r="16" ht="15.75" customHeight="1">
      <c r="A16" s="35">
        <v>11.0</v>
      </c>
      <c r="B16" s="36" t="s">
        <v>33</v>
      </c>
      <c r="C16" s="31">
        <v>4.0</v>
      </c>
      <c r="D16" s="31">
        <v>10.0</v>
      </c>
      <c r="E16" s="31">
        <f t="shared" si="14"/>
        <v>14</v>
      </c>
      <c r="F16" s="31">
        <f t="shared" si="15"/>
        <v>100</v>
      </c>
      <c r="G16" s="31">
        <v>7.0</v>
      </c>
      <c r="H16" s="31">
        <v>10.0</v>
      </c>
      <c r="I16" s="31">
        <f t="shared" ref="I16:J16" si="178">C16+G16</f>
        <v>11</v>
      </c>
      <c r="J16" s="31">
        <f t="shared" si="178"/>
        <v>20</v>
      </c>
      <c r="K16" s="31">
        <f t="shared" si="17"/>
        <v>31</v>
      </c>
      <c r="L16" s="31">
        <f t="shared" si="18"/>
        <v>100</v>
      </c>
      <c r="M16" s="31">
        <v>5.0</v>
      </c>
      <c r="N16" s="31">
        <v>8.0</v>
      </c>
      <c r="O16" s="31">
        <f t="shared" ref="O16:P16" si="179">I16+M16</f>
        <v>16</v>
      </c>
      <c r="P16" s="31">
        <f t="shared" si="179"/>
        <v>28</v>
      </c>
      <c r="Q16" s="31">
        <f t="shared" si="20"/>
        <v>44</v>
      </c>
      <c r="R16" s="31">
        <f t="shared" si="21"/>
        <v>97.77777778</v>
      </c>
      <c r="S16" s="31">
        <v>6.0</v>
      </c>
      <c r="T16" s="31">
        <v>6.0</v>
      </c>
      <c r="U16" s="31">
        <f t="shared" ref="U16:V16" si="180">S16+O16</f>
        <v>22</v>
      </c>
      <c r="V16" s="31">
        <f t="shared" si="180"/>
        <v>34</v>
      </c>
      <c r="W16" s="31">
        <f t="shared" si="23"/>
        <v>56</v>
      </c>
      <c r="X16" s="31">
        <f t="shared" si="24"/>
        <v>98.24561404</v>
      </c>
      <c r="Y16" s="31">
        <v>7.0</v>
      </c>
      <c r="Z16" s="31">
        <v>6.0</v>
      </c>
      <c r="AA16" s="31">
        <f t="shared" ref="AA16:AB16" si="181">U16+Y16</f>
        <v>29</v>
      </c>
      <c r="AB16" s="31">
        <f t="shared" si="181"/>
        <v>40</v>
      </c>
      <c r="AC16" s="31">
        <f t="shared" si="26"/>
        <v>69</v>
      </c>
      <c r="AD16" s="31">
        <f t="shared" si="27"/>
        <v>97.18309859</v>
      </c>
      <c r="AE16" s="31">
        <v>2.0</v>
      </c>
      <c r="AF16" s="31">
        <v>0.0</v>
      </c>
      <c r="AG16" s="31">
        <f t="shared" ref="AG16:AH16" si="182">AA16+AE16</f>
        <v>31</v>
      </c>
      <c r="AH16" s="31">
        <f t="shared" si="182"/>
        <v>40</v>
      </c>
      <c r="AI16" s="31">
        <f t="shared" si="29"/>
        <v>71</v>
      </c>
      <c r="AJ16" s="31">
        <f t="shared" si="30"/>
        <v>88.75</v>
      </c>
      <c r="AK16" s="31">
        <v>6.0</v>
      </c>
      <c r="AL16" s="31">
        <v>6.0</v>
      </c>
      <c r="AM16" s="31">
        <f t="shared" ref="AM16:AN16" si="183">AG16+AK16</f>
        <v>37</v>
      </c>
      <c r="AN16" s="31">
        <f t="shared" si="183"/>
        <v>46</v>
      </c>
      <c r="AO16" s="31">
        <f t="shared" si="32"/>
        <v>83</v>
      </c>
      <c r="AP16" s="31">
        <f t="shared" si="33"/>
        <v>90.2173913</v>
      </c>
      <c r="AQ16" s="117">
        <v>7.0</v>
      </c>
      <c r="AR16" s="117">
        <v>7.0</v>
      </c>
      <c r="AS16" s="31">
        <f t="shared" ref="AS16:AT16" si="184">AM16+AQ16</f>
        <v>44</v>
      </c>
      <c r="AT16" s="31">
        <f t="shared" si="184"/>
        <v>53</v>
      </c>
      <c r="AU16" s="31">
        <f t="shared" si="35"/>
        <v>97</v>
      </c>
      <c r="AV16" s="31">
        <f t="shared" si="36"/>
        <v>85.84070796</v>
      </c>
      <c r="AW16" s="117">
        <v>5.0</v>
      </c>
      <c r="AX16" s="117">
        <v>3.0</v>
      </c>
      <c r="AY16" s="31">
        <f t="shared" ref="AY16:AZ16" si="185">AS16+AW16</f>
        <v>49</v>
      </c>
      <c r="AZ16" s="31">
        <f t="shared" si="185"/>
        <v>56</v>
      </c>
      <c r="BA16" s="117">
        <f t="shared" si="38"/>
        <v>105</v>
      </c>
      <c r="BB16" s="31">
        <f t="shared" si="39"/>
        <v>84.67741935</v>
      </c>
      <c r="BC16" s="117">
        <v>4.0</v>
      </c>
      <c r="BD16" s="117">
        <v>7.0</v>
      </c>
      <c r="BE16" s="31">
        <f t="shared" ref="BE16:BF16" si="186">AY16+BC16</f>
        <v>53</v>
      </c>
      <c r="BF16" s="31">
        <f t="shared" si="186"/>
        <v>63</v>
      </c>
      <c r="BG16" s="31">
        <f t="shared" si="41"/>
        <v>116</v>
      </c>
      <c r="BH16" s="31">
        <f t="shared" si="42"/>
        <v>82.85714286</v>
      </c>
      <c r="BI16" s="118">
        <v>10.0</v>
      </c>
      <c r="BJ16" s="118">
        <v>9.0</v>
      </c>
      <c r="BK16" s="31">
        <f t="shared" ref="BK16:BL16" si="187">BE16+BI16</f>
        <v>63</v>
      </c>
      <c r="BL16" s="31">
        <f t="shared" si="187"/>
        <v>72</v>
      </c>
      <c r="BM16" s="31">
        <f t="shared" si="44"/>
        <v>135</v>
      </c>
      <c r="BN16" s="31">
        <f t="shared" si="45"/>
        <v>84.90566038</v>
      </c>
      <c r="BO16" s="118">
        <v>9.0</v>
      </c>
      <c r="BP16" s="118">
        <v>9.0</v>
      </c>
      <c r="BQ16" s="116">
        <f t="shared" si="46"/>
        <v>72</v>
      </c>
      <c r="BR16" s="116">
        <f t="shared" si="47"/>
        <v>144</v>
      </c>
      <c r="BS16" s="116">
        <f t="shared" si="48"/>
        <v>216</v>
      </c>
      <c r="BT16" s="116">
        <f t="shared" si="49"/>
        <v>86.74698795</v>
      </c>
      <c r="BU16" s="118">
        <v>6.0</v>
      </c>
      <c r="BV16" s="118">
        <v>4.0</v>
      </c>
      <c r="BW16" s="116">
        <f t="shared" ref="BW16:BX16" si="188">BQ16+BU16</f>
        <v>78</v>
      </c>
      <c r="BX16" s="116">
        <f t="shared" si="188"/>
        <v>148</v>
      </c>
      <c r="BY16" s="116">
        <f t="shared" si="51"/>
        <v>226</v>
      </c>
      <c r="BZ16" s="116">
        <f t="shared" si="52"/>
        <v>87.25868726</v>
      </c>
      <c r="CA16" s="118">
        <v>8.0</v>
      </c>
      <c r="CB16" s="118">
        <v>6.0</v>
      </c>
      <c r="CC16" s="116">
        <f t="shared" ref="CC16:CD16" si="189">BW16+CA16</f>
        <v>86</v>
      </c>
      <c r="CD16" s="116">
        <f t="shared" si="189"/>
        <v>154</v>
      </c>
      <c r="CE16" s="116">
        <f t="shared" si="54"/>
        <v>240</v>
      </c>
      <c r="CF16" s="116">
        <f t="shared" si="55"/>
        <v>87.91208791</v>
      </c>
      <c r="CG16" s="118">
        <v>3.0</v>
      </c>
      <c r="CH16" s="118">
        <v>4.0</v>
      </c>
      <c r="CI16" s="116">
        <f t="shared" ref="CI16:CI44" si="202">CC16+CG17</f>
        <v>92</v>
      </c>
      <c r="CJ16" s="116">
        <f t="shared" ref="CJ16:CJ44" si="203">CD16+CH16</f>
        <v>158</v>
      </c>
      <c r="CK16" s="116">
        <f t="shared" si="57"/>
        <v>250</v>
      </c>
      <c r="CL16" s="116">
        <f t="shared" si="58"/>
        <v>87.41258741</v>
      </c>
      <c r="CM16" s="139">
        <f t="shared" si="59"/>
        <v>90.19607843</v>
      </c>
      <c r="CN16" s="139">
        <f t="shared" si="60"/>
        <v>85.86956522</v>
      </c>
    </row>
    <row r="17" ht="15.75" customHeight="1">
      <c r="A17" s="35">
        <v>12.0</v>
      </c>
      <c r="B17" s="36" t="s">
        <v>34</v>
      </c>
      <c r="C17" s="31">
        <v>4.0</v>
      </c>
      <c r="D17" s="31">
        <v>8.0</v>
      </c>
      <c r="E17" s="31">
        <f t="shared" si="14"/>
        <v>12</v>
      </c>
      <c r="F17" s="31">
        <f t="shared" si="15"/>
        <v>85.71428571</v>
      </c>
      <c r="G17" s="31">
        <v>4.0</v>
      </c>
      <c r="H17" s="31">
        <v>8.0</v>
      </c>
      <c r="I17" s="31">
        <f t="shared" ref="I17:J17" si="190">C17+G17</f>
        <v>8</v>
      </c>
      <c r="J17" s="31">
        <f t="shared" si="190"/>
        <v>16</v>
      </c>
      <c r="K17" s="31">
        <f t="shared" si="17"/>
        <v>24</v>
      </c>
      <c r="L17" s="31">
        <f t="shared" si="18"/>
        <v>77.41935484</v>
      </c>
      <c r="M17" s="31">
        <v>6.0</v>
      </c>
      <c r="N17" s="31">
        <v>7.0</v>
      </c>
      <c r="O17" s="31">
        <f t="shared" ref="O17:P17" si="191">I17+M17</f>
        <v>14</v>
      </c>
      <c r="P17" s="31">
        <f t="shared" si="191"/>
        <v>23</v>
      </c>
      <c r="Q17" s="31">
        <f t="shared" si="20"/>
        <v>37</v>
      </c>
      <c r="R17" s="31">
        <f t="shared" si="21"/>
        <v>82.22222222</v>
      </c>
      <c r="S17" s="31">
        <v>5.0</v>
      </c>
      <c r="T17" s="31">
        <v>6.0</v>
      </c>
      <c r="U17" s="31">
        <f t="shared" ref="U17:V17" si="192">S17+O17</f>
        <v>19</v>
      </c>
      <c r="V17" s="31">
        <f t="shared" si="192"/>
        <v>29</v>
      </c>
      <c r="W17" s="31">
        <f t="shared" si="23"/>
        <v>48</v>
      </c>
      <c r="X17" s="31">
        <f t="shared" si="24"/>
        <v>84.21052632</v>
      </c>
      <c r="Y17" s="31">
        <v>7.0</v>
      </c>
      <c r="Z17" s="31">
        <v>6.0</v>
      </c>
      <c r="AA17" s="31">
        <f t="shared" ref="AA17:AB17" si="193">U17+Y17</f>
        <v>26</v>
      </c>
      <c r="AB17" s="31">
        <f t="shared" si="193"/>
        <v>35</v>
      </c>
      <c r="AC17" s="31">
        <f t="shared" si="26"/>
        <v>61</v>
      </c>
      <c r="AD17" s="31">
        <f t="shared" si="27"/>
        <v>85.91549296</v>
      </c>
      <c r="AE17" s="31">
        <v>4.0</v>
      </c>
      <c r="AF17" s="31">
        <v>1.0</v>
      </c>
      <c r="AG17" s="31">
        <f t="shared" ref="AG17:AH17" si="194">AA17+AE17</f>
        <v>30</v>
      </c>
      <c r="AH17" s="31">
        <f t="shared" si="194"/>
        <v>36</v>
      </c>
      <c r="AI17" s="31">
        <f t="shared" si="29"/>
        <v>66</v>
      </c>
      <c r="AJ17" s="31">
        <f t="shared" si="30"/>
        <v>82.5</v>
      </c>
      <c r="AK17" s="31">
        <v>6.0</v>
      </c>
      <c r="AL17" s="31">
        <v>5.0</v>
      </c>
      <c r="AM17" s="31">
        <f t="shared" ref="AM17:AN17" si="195">AG17+AK17</f>
        <v>36</v>
      </c>
      <c r="AN17" s="31">
        <f t="shared" si="195"/>
        <v>41</v>
      </c>
      <c r="AO17" s="31">
        <f t="shared" si="32"/>
        <v>77</v>
      </c>
      <c r="AP17" s="31">
        <f t="shared" si="33"/>
        <v>83.69565217</v>
      </c>
      <c r="AQ17" s="117">
        <v>9.0</v>
      </c>
      <c r="AR17" s="117">
        <v>12.0</v>
      </c>
      <c r="AS17" s="31">
        <f t="shared" ref="AS17:AT17" si="196">AM17+AQ17</f>
        <v>45</v>
      </c>
      <c r="AT17" s="31">
        <f t="shared" si="196"/>
        <v>53</v>
      </c>
      <c r="AU17" s="31">
        <f t="shared" si="35"/>
        <v>98</v>
      </c>
      <c r="AV17" s="31">
        <f t="shared" si="36"/>
        <v>86.72566372</v>
      </c>
      <c r="AW17" s="117">
        <v>4.0</v>
      </c>
      <c r="AX17" s="117">
        <v>2.0</v>
      </c>
      <c r="AY17" s="31">
        <f t="shared" ref="AY17:AZ17" si="197">AS17+AW17</f>
        <v>49</v>
      </c>
      <c r="AZ17" s="31">
        <f t="shared" si="197"/>
        <v>55</v>
      </c>
      <c r="BA17" s="117">
        <f t="shared" si="38"/>
        <v>104</v>
      </c>
      <c r="BB17" s="31">
        <f t="shared" si="39"/>
        <v>83.87096774</v>
      </c>
      <c r="BC17" s="117">
        <v>4.0</v>
      </c>
      <c r="BD17" s="117">
        <v>8.0</v>
      </c>
      <c r="BE17" s="31">
        <f t="shared" ref="BE17:BF17" si="198">AY17+BC17</f>
        <v>53</v>
      </c>
      <c r="BF17" s="31">
        <f t="shared" si="198"/>
        <v>63</v>
      </c>
      <c r="BG17" s="31">
        <f t="shared" si="41"/>
        <v>116</v>
      </c>
      <c r="BH17" s="31">
        <f t="shared" si="42"/>
        <v>82.85714286</v>
      </c>
      <c r="BI17" s="118">
        <v>10.0</v>
      </c>
      <c r="BJ17" s="118">
        <v>7.0</v>
      </c>
      <c r="BK17" s="31">
        <f t="shared" ref="BK17:BL17" si="199">BE17+BI17</f>
        <v>63</v>
      </c>
      <c r="BL17" s="31">
        <f t="shared" si="199"/>
        <v>70</v>
      </c>
      <c r="BM17" s="31">
        <f t="shared" si="44"/>
        <v>133</v>
      </c>
      <c r="BN17" s="31">
        <f t="shared" si="45"/>
        <v>83.64779874</v>
      </c>
      <c r="BO17" s="118">
        <v>8.0</v>
      </c>
      <c r="BP17" s="118">
        <v>9.0</v>
      </c>
      <c r="BQ17" s="116">
        <f t="shared" si="46"/>
        <v>71</v>
      </c>
      <c r="BR17" s="116">
        <f t="shared" si="47"/>
        <v>141</v>
      </c>
      <c r="BS17" s="116">
        <f t="shared" si="48"/>
        <v>212</v>
      </c>
      <c r="BT17" s="116">
        <f t="shared" si="49"/>
        <v>85.14056225</v>
      </c>
      <c r="BU17" s="118">
        <v>4.0</v>
      </c>
      <c r="BV17" s="118">
        <v>4.0</v>
      </c>
      <c r="BW17" s="116">
        <f t="shared" ref="BW17:BX17" si="200">BQ17+BU17</f>
        <v>75</v>
      </c>
      <c r="BX17" s="116">
        <f t="shared" si="200"/>
        <v>145</v>
      </c>
      <c r="BY17" s="116">
        <f t="shared" si="51"/>
        <v>220</v>
      </c>
      <c r="BZ17" s="116">
        <f t="shared" si="52"/>
        <v>84.94208494</v>
      </c>
      <c r="CA17" s="118">
        <v>8.0</v>
      </c>
      <c r="CB17" s="118">
        <v>5.0</v>
      </c>
      <c r="CC17" s="116">
        <f t="shared" ref="CC17:CD17" si="201">BW17+CA17</f>
        <v>83</v>
      </c>
      <c r="CD17" s="116">
        <f t="shared" si="201"/>
        <v>150</v>
      </c>
      <c r="CE17" s="116">
        <f t="shared" si="54"/>
        <v>233</v>
      </c>
      <c r="CF17" s="116">
        <f t="shared" si="55"/>
        <v>85.34798535</v>
      </c>
      <c r="CG17" s="118">
        <v>6.0</v>
      </c>
      <c r="CH17" s="118">
        <v>5.0</v>
      </c>
      <c r="CI17" s="116">
        <f t="shared" si="202"/>
        <v>88</v>
      </c>
      <c r="CJ17" s="116">
        <f t="shared" si="203"/>
        <v>155</v>
      </c>
      <c r="CK17" s="116">
        <f t="shared" si="57"/>
        <v>243</v>
      </c>
      <c r="CL17" s="116">
        <f t="shared" si="58"/>
        <v>84.96503497</v>
      </c>
      <c r="CM17" s="139">
        <f t="shared" si="59"/>
        <v>86.2745098</v>
      </c>
      <c r="CN17" s="139">
        <f t="shared" si="60"/>
        <v>84.23913043</v>
      </c>
    </row>
    <row r="18" ht="15.75" customHeight="1">
      <c r="A18" s="35">
        <v>13.0</v>
      </c>
      <c r="B18" s="36" t="s">
        <v>35</v>
      </c>
      <c r="C18" s="31">
        <v>4.0</v>
      </c>
      <c r="D18" s="31">
        <v>10.0</v>
      </c>
      <c r="E18" s="31">
        <f t="shared" si="14"/>
        <v>14</v>
      </c>
      <c r="F18" s="31">
        <f t="shared" si="15"/>
        <v>100</v>
      </c>
      <c r="G18" s="31">
        <v>7.0</v>
      </c>
      <c r="H18" s="31">
        <v>10.0</v>
      </c>
      <c r="I18" s="31">
        <f t="shared" ref="I18:J18" si="204">C18+G18</f>
        <v>11</v>
      </c>
      <c r="J18" s="31">
        <f t="shared" si="204"/>
        <v>20</v>
      </c>
      <c r="K18" s="31">
        <f t="shared" si="17"/>
        <v>31</v>
      </c>
      <c r="L18" s="31">
        <f t="shared" si="18"/>
        <v>100</v>
      </c>
      <c r="M18" s="31">
        <v>5.0</v>
      </c>
      <c r="N18" s="31">
        <v>8.0</v>
      </c>
      <c r="O18" s="31">
        <f t="shared" ref="O18:P18" si="205">I18+M18</f>
        <v>16</v>
      </c>
      <c r="P18" s="31">
        <f t="shared" si="205"/>
        <v>28</v>
      </c>
      <c r="Q18" s="31">
        <f t="shared" si="20"/>
        <v>44</v>
      </c>
      <c r="R18" s="31">
        <f t="shared" si="21"/>
        <v>97.77777778</v>
      </c>
      <c r="S18" s="31">
        <v>6.0</v>
      </c>
      <c r="T18" s="31">
        <v>6.0</v>
      </c>
      <c r="U18" s="31">
        <f t="shared" ref="U18:V18" si="206">S18+O18</f>
        <v>22</v>
      </c>
      <c r="V18" s="31">
        <f t="shared" si="206"/>
        <v>34</v>
      </c>
      <c r="W18" s="31">
        <f t="shared" si="23"/>
        <v>56</v>
      </c>
      <c r="X18" s="31">
        <f t="shared" si="24"/>
        <v>98.24561404</v>
      </c>
      <c r="Y18" s="31">
        <v>7.0</v>
      </c>
      <c r="Z18" s="31">
        <v>6.0</v>
      </c>
      <c r="AA18" s="31">
        <f t="shared" ref="AA18:AB18" si="207">U18+Y18</f>
        <v>29</v>
      </c>
      <c r="AB18" s="31">
        <f t="shared" si="207"/>
        <v>40</v>
      </c>
      <c r="AC18" s="31">
        <f t="shared" si="26"/>
        <v>69</v>
      </c>
      <c r="AD18" s="31">
        <f t="shared" si="27"/>
        <v>97.18309859</v>
      </c>
      <c r="AE18" s="31">
        <v>4.0</v>
      </c>
      <c r="AF18" s="31">
        <v>3.0</v>
      </c>
      <c r="AG18" s="31">
        <f t="shared" ref="AG18:AH18" si="208">AA18+AE18</f>
        <v>33</v>
      </c>
      <c r="AH18" s="31">
        <f t="shared" si="208"/>
        <v>43</v>
      </c>
      <c r="AI18" s="31">
        <f t="shared" si="29"/>
        <v>76</v>
      </c>
      <c r="AJ18" s="31">
        <f t="shared" si="30"/>
        <v>95</v>
      </c>
      <c r="AK18" s="31">
        <v>5.0</v>
      </c>
      <c r="AL18" s="31">
        <v>5.0</v>
      </c>
      <c r="AM18" s="31">
        <f t="shared" ref="AM18:AN18" si="209">AG18+AK18</f>
        <v>38</v>
      </c>
      <c r="AN18" s="31">
        <f t="shared" si="209"/>
        <v>48</v>
      </c>
      <c r="AO18" s="31">
        <f t="shared" si="32"/>
        <v>86</v>
      </c>
      <c r="AP18" s="31">
        <f t="shared" si="33"/>
        <v>93.47826087</v>
      </c>
      <c r="AQ18" s="117">
        <v>9.0</v>
      </c>
      <c r="AR18" s="117">
        <v>12.0</v>
      </c>
      <c r="AS18" s="31">
        <f t="shared" ref="AS18:AT18" si="210">AM18+AQ18</f>
        <v>47</v>
      </c>
      <c r="AT18" s="31">
        <f t="shared" si="210"/>
        <v>60</v>
      </c>
      <c r="AU18" s="31">
        <f t="shared" si="35"/>
        <v>107</v>
      </c>
      <c r="AV18" s="31">
        <f t="shared" si="36"/>
        <v>94.69026549</v>
      </c>
      <c r="AW18" s="117">
        <v>6.0</v>
      </c>
      <c r="AX18" s="117">
        <v>5.0</v>
      </c>
      <c r="AY18" s="31">
        <f t="shared" ref="AY18:AZ18" si="211">AS18+AW18</f>
        <v>53</v>
      </c>
      <c r="AZ18" s="31">
        <f t="shared" si="211"/>
        <v>65</v>
      </c>
      <c r="BA18" s="117">
        <f t="shared" si="38"/>
        <v>118</v>
      </c>
      <c r="BB18" s="31">
        <f t="shared" si="39"/>
        <v>95.16129032</v>
      </c>
      <c r="BC18" s="117">
        <v>4.0</v>
      </c>
      <c r="BD18" s="117">
        <v>8.0</v>
      </c>
      <c r="BE18" s="31">
        <f t="shared" ref="BE18:BF18" si="212">AY18+BC18</f>
        <v>57</v>
      </c>
      <c r="BF18" s="31">
        <f t="shared" si="212"/>
        <v>73</v>
      </c>
      <c r="BG18" s="31">
        <f t="shared" si="41"/>
        <v>130</v>
      </c>
      <c r="BH18" s="31">
        <f t="shared" si="42"/>
        <v>92.85714286</v>
      </c>
      <c r="BI18" s="118">
        <v>9.0</v>
      </c>
      <c r="BJ18" s="118">
        <v>9.0</v>
      </c>
      <c r="BK18" s="31">
        <f t="shared" ref="BK18:BL18" si="213">BE18+BI18</f>
        <v>66</v>
      </c>
      <c r="BL18" s="31">
        <f t="shared" si="213"/>
        <v>82</v>
      </c>
      <c r="BM18" s="31">
        <f t="shared" si="44"/>
        <v>148</v>
      </c>
      <c r="BN18" s="31">
        <f t="shared" si="45"/>
        <v>93.08176101</v>
      </c>
      <c r="BO18" s="118">
        <v>9.0</v>
      </c>
      <c r="BP18" s="118">
        <v>9.0</v>
      </c>
      <c r="BQ18" s="116">
        <f t="shared" si="46"/>
        <v>75</v>
      </c>
      <c r="BR18" s="116">
        <f t="shared" si="47"/>
        <v>157</v>
      </c>
      <c r="BS18" s="116">
        <f t="shared" si="48"/>
        <v>232</v>
      </c>
      <c r="BT18" s="116">
        <f t="shared" si="49"/>
        <v>93.17269076</v>
      </c>
      <c r="BU18" s="118">
        <v>6.0</v>
      </c>
      <c r="BV18" s="118">
        <v>3.0</v>
      </c>
      <c r="BW18" s="116">
        <f t="shared" ref="BW18:BX18" si="214">BQ18+BU18</f>
        <v>81</v>
      </c>
      <c r="BX18" s="116">
        <f t="shared" si="214"/>
        <v>160</v>
      </c>
      <c r="BY18" s="116">
        <f t="shared" si="51"/>
        <v>241</v>
      </c>
      <c r="BZ18" s="116">
        <f t="shared" si="52"/>
        <v>93.05019305</v>
      </c>
      <c r="CA18" s="118">
        <v>8.0</v>
      </c>
      <c r="CB18" s="118">
        <v>5.0</v>
      </c>
      <c r="CC18" s="116">
        <f t="shared" ref="CC18:CD18" si="215">BW18+CA18</f>
        <v>89</v>
      </c>
      <c r="CD18" s="116">
        <f t="shared" si="215"/>
        <v>165</v>
      </c>
      <c r="CE18" s="116">
        <f t="shared" si="54"/>
        <v>254</v>
      </c>
      <c r="CF18" s="116">
        <f t="shared" si="55"/>
        <v>93.04029304</v>
      </c>
      <c r="CG18" s="118">
        <v>5.0</v>
      </c>
      <c r="CH18" s="118">
        <v>4.0</v>
      </c>
      <c r="CI18" s="116">
        <f t="shared" si="202"/>
        <v>96</v>
      </c>
      <c r="CJ18" s="116">
        <f t="shared" si="203"/>
        <v>169</v>
      </c>
      <c r="CK18" s="116">
        <f t="shared" si="57"/>
        <v>265</v>
      </c>
      <c r="CL18" s="116">
        <f t="shared" si="58"/>
        <v>92.65734266</v>
      </c>
      <c r="CM18" s="139">
        <f t="shared" si="59"/>
        <v>94.11764706</v>
      </c>
      <c r="CN18" s="139">
        <f t="shared" si="60"/>
        <v>91.84782609</v>
      </c>
    </row>
    <row r="19" ht="15.75" customHeight="1">
      <c r="A19" s="35">
        <v>14.0</v>
      </c>
      <c r="B19" s="36" t="s">
        <v>36</v>
      </c>
      <c r="C19" s="31">
        <v>4.0</v>
      </c>
      <c r="D19" s="31">
        <v>10.0</v>
      </c>
      <c r="E19" s="31">
        <f t="shared" si="14"/>
        <v>14</v>
      </c>
      <c r="F19" s="31">
        <f t="shared" si="15"/>
        <v>100</v>
      </c>
      <c r="G19" s="31">
        <v>7.0</v>
      </c>
      <c r="H19" s="31">
        <v>9.0</v>
      </c>
      <c r="I19" s="31">
        <f t="shared" ref="I19:J19" si="216">C19+G19</f>
        <v>11</v>
      </c>
      <c r="J19" s="31">
        <f t="shared" si="216"/>
        <v>19</v>
      </c>
      <c r="K19" s="31">
        <f t="shared" si="17"/>
        <v>30</v>
      </c>
      <c r="L19" s="31">
        <f t="shared" si="18"/>
        <v>96.77419355</v>
      </c>
      <c r="M19" s="31">
        <v>6.0</v>
      </c>
      <c r="N19" s="31">
        <v>8.0</v>
      </c>
      <c r="O19" s="31">
        <f t="shared" ref="O19:P19" si="217">I19+M19</f>
        <v>17</v>
      </c>
      <c r="P19" s="31">
        <f t="shared" si="217"/>
        <v>27</v>
      </c>
      <c r="Q19" s="31">
        <f t="shared" si="20"/>
        <v>44</v>
      </c>
      <c r="R19" s="31">
        <f t="shared" si="21"/>
        <v>97.77777778</v>
      </c>
      <c r="S19" s="31">
        <v>6.0</v>
      </c>
      <c r="T19" s="31">
        <v>6.0</v>
      </c>
      <c r="U19" s="31">
        <f t="shared" ref="U19:V19" si="218">S19+O19</f>
        <v>23</v>
      </c>
      <c r="V19" s="31">
        <f t="shared" si="218"/>
        <v>33</v>
      </c>
      <c r="W19" s="31">
        <f t="shared" si="23"/>
        <v>56</v>
      </c>
      <c r="X19" s="31">
        <f t="shared" si="24"/>
        <v>98.24561404</v>
      </c>
      <c r="Y19" s="31">
        <v>7.0</v>
      </c>
      <c r="Z19" s="31">
        <v>7.0</v>
      </c>
      <c r="AA19" s="31">
        <f t="shared" ref="AA19:AB19" si="219">U19+Y19</f>
        <v>30</v>
      </c>
      <c r="AB19" s="31">
        <f t="shared" si="219"/>
        <v>40</v>
      </c>
      <c r="AC19" s="31">
        <f t="shared" si="26"/>
        <v>70</v>
      </c>
      <c r="AD19" s="31">
        <f t="shared" si="27"/>
        <v>98.5915493</v>
      </c>
      <c r="AE19" s="31">
        <v>5.0</v>
      </c>
      <c r="AF19" s="31">
        <v>3.0</v>
      </c>
      <c r="AG19" s="31">
        <f t="shared" ref="AG19:AH19" si="220">AA19+AE19</f>
        <v>35</v>
      </c>
      <c r="AH19" s="31">
        <f t="shared" si="220"/>
        <v>43</v>
      </c>
      <c r="AI19" s="31">
        <f t="shared" si="29"/>
        <v>78</v>
      </c>
      <c r="AJ19" s="31">
        <f t="shared" si="30"/>
        <v>97.5</v>
      </c>
      <c r="AK19" s="31">
        <v>6.0</v>
      </c>
      <c r="AL19" s="31">
        <v>6.0</v>
      </c>
      <c r="AM19" s="31">
        <f t="shared" ref="AM19:AN19" si="221">AG19+AK19</f>
        <v>41</v>
      </c>
      <c r="AN19" s="31">
        <f t="shared" si="221"/>
        <v>49</v>
      </c>
      <c r="AO19" s="31">
        <f t="shared" si="32"/>
        <v>90</v>
      </c>
      <c r="AP19" s="31">
        <f t="shared" si="33"/>
        <v>97.82608696</v>
      </c>
      <c r="AQ19" s="117">
        <v>8.0</v>
      </c>
      <c r="AR19" s="117">
        <v>11.0</v>
      </c>
      <c r="AS19" s="31">
        <f t="shared" ref="AS19:AT19" si="222">AM19+AQ19</f>
        <v>49</v>
      </c>
      <c r="AT19" s="31">
        <f t="shared" si="222"/>
        <v>60</v>
      </c>
      <c r="AU19" s="31">
        <f t="shared" si="35"/>
        <v>109</v>
      </c>
      <c r="AV19" s="31">
        <f t="shared" si="36"/>
        <v>96.46017699</v>
      </c>
      <c r="AW19" s="117">
        <v>4.0</v>
      </c>
      <c r="AX19" s="117">
        <v>4.0</v>
      </c>
      <c r="AY19" s="31">
        <f t="shared" ref="AY19:AZ19" si="223">AS19+AW19</f>
        <v>53</v>
      </c>
      <c r="AZ19" s="31">
        <f t="shared" si="223"/>
        <v>64</v>
      </c>
      <c r="BA19" s="117">
        <f t="shared" si="38"/>
        <v>117</v>
      </c>
      <c r="BB19" s="31">
        <f t="shared" si="39"/>
        <v>94.35483871</v>
      </c>
      <c r="BC19" s="117">
        <v>5.0</v>
      </c>
      <c r="BD19" s="117">
        <v>9.0</v>
      </c>
      <c r="BE19" s="31">
        <f t="shared" ref="BE19:BF19" si="224">AY19+BC19</f>
        <v>58</v>
      </c>
      <c r="BF19" s="31">
        <f t="shared" si="224"/>
        <v>73</v>
      </c>
      <c r="BG19" s="31">
        <f t="shared" si="41"/>
        <v>131</v>
      </c>
      <c r="BH19" s="31">
        <f t="shared" si="42"/>
        <v>93.57142857</v>
      </c>
      <c r="BI19" s="118">
        <v>9.0</v>
      </c>
      <c r="BJ19" s="118">
        <v>9.0</v>
      </c>
      <c r="BK19" s="31">
        <f t="shared" ref="BK19:BL19" si="225">BE19+BI19</f>
        <v>67</v>
      </c>
      <c r="BL19" s="31">
        <f t="shared" si="225"/>
        <v>82</v>
      </c>
      <c r="BM19" s="31">
        <f t="shared" si="44"/>
        <v>149</v>
      </c>
      <c r="BN19" s="31">
        <f t="shared" si="45"/>
        <v>93.71069182</v>
      </c>
      <c r="BO19" s="118">
        <v>9.0</v>
      </c>
      <c r="BP19" s="118">
        <v>9.0</v>
      </c>
      <c r="BQ19" s="116">
        <f t="shared" si="46"/>
        <v>76</v>
      </c>
      <c r="BR19" s="116">
        <f t="shared" si="47"/>
        <v>158</v>
      </c>
      <c r="BS19" s="116">
        <f t="shared" si="48"/>
        <v>234</v>
      </c>
      <c r="BT19" s="116">
        <f t="shared" si="49"/>
        <v>93.97590361</v>
      </c>
      <c r="BU19" s="118">
        <v>6.0</v>
      </c>
      <c r="BV19" s="118">
        <v>4.0</v>
      </c>
      <c r="BW19" s="116">
        <f t="shared" ref="BW19:BX19" si="226">BQ19+BU19</f>
        <v>82</v>
      </c>
      <c r="BX19" s="116">
        <f t="shared" si="226"/>
        <v>162</v>
      </c>
      <c r="BY19" s="116">
        <f t="shared" si="51"/>
        <v>244</v>
      </c>
      <c r="BZ19" s="116">
        <f t="shared" si="52"/>
        <v>94.20849421</v>
      </c>
      <c r="CA19" s="118">
        <v>7.0</v>
      </c>
      <c r="CB19" s="118">
        <v>6.0</v>
      </c>
      <c r="CC19" s="116">
        <f t="shared" ref="CC19:CD19" si="227">BW19+CA19</f>
        <v>89</v>
      </c>
      <c r="CD19" s="116">
        <f t="shared" si="227"/>
        <v>168</v>
      </c>
      <c r="CE19" s="116">
        <f t="shared" si="54"/>
        <v>257</v>
      </c>
      <c r="CF19" s="116">
        <f t="shared" si="55"/>
        <v>94.13919414</v>
      </c>
      <c r="CG19" s="118">
        <v>7.0</v>
      </c>
      <c r="CH19" s="118">
        <v>6.0</v>
      </c>
      <c r="CI19" s="116">
        <f t="shared" si="202"/>
        <v>96</v>
      </c>
      <c r="CJ19" s="116">
        <f t="shared" si="203"/>
        <v>174</v>
      </c>
      <c r="CK19" s="116">
        <f t="shared" si="57"/>
        <v>270</v>
      </c>
      <c r="CL19" s="116">
        <f t="shared" si="58"/>
        <v>94.40559441</v>
      </c>
      <c r="CM19" s="139">
        <f t="shared" si="59"/>
        <v>94.11764706</v>
      </c>
      <c r="CN19" s="139">
        <f t="shared" si="60"/>
        <v>94.56521739</v>
      </c>
    </row>
    <row r="20" ht="15.75" customHeight="1">
      <c r="A20" s="35">
        <v>15.0</v>
      </c>
      <c r="B20" s="36" t="s">
        <v>37</v>
      </c>
      <c r="C20" s="31">
        <v>4.0</v>
      </c>
      <c r="D20" s="31">
        <v>10.0</v>
      </c>
      <c r="E20" s="31">
        <f t="shared" si="14"/>
        <v>14</v>
      </c>
      <c r="F20" s="31">
        <f t="shared" si="15"/>
        <v>100</v>
      </c>
      <c r="G20" s="31">
        <v>6.0</v>
      </c>
      <c r="H20" s="31">
        <v>10.0</v>
      </c>
      <c r="I20" s="31">
        <f t="shared" ref="I20:J20" si="228">C20+G20</f>
        <v>10</v>
      </c>
      <c r="J20" s="31">
        <f t="shared" si="228"/>
        <v>20</v>
      </c>
      <c r="K20" s="31">
        <f t="shared" si="17"/>
        <v>30</v>
      </c>
      <c r="L20" s="31">
        <f t="shared" si="18"/>
        <v>96.77419355</v>
      </c>
      <c r="M20" s="31">
        <v>5.0</v>
      </c>
      <c r="N20" s="31">
        <v>8.0</v>
      </c>
      <c r="O20" s="31">
        <f t="shared" ref="O20:P20" si="229">I20+M20</f>
        <v>15</v>
      </c>
      <c r="P20" s="31">
        <f t="shared" si="229"/>
        <v>28</v>
      </c>
      <c r="Q20" s="31">
        <f t="shared" si="20"/>
        <v>43</v>
      </c>
      <c r="R20" s="31">
        <f t="shared" si="21"/>
        <v>95.55555556</v>
      </c>
      <c r="S20" s="31">
        <v>6.0</v>
      </c>
      <c r="T20" s="31">
        <v>6.0</v>
      </c>
      <c r="U20" s="31">
        <f t="shared" ref="U20:V20" si="230">S20+O20</f>
        <v>21</v>
      </c>
      <c r="V20" s="31">
        <f t="shared" si="230"/>
        <v>34</v>
      </c>
      <c r="W20" s="31">
        <f t="shared" si="23"/>
        <v>55</v>
      </c>
      <c r="X20" s="31">
        <f t="shared" si="24"/>
        <v>96.49122807</v>
      </c>
      <c r="Y20" s="31">
        <v>7.0</v>
      </c>
      <c r="Z20" s="31">
        <v>6.0</v>
      </c>
      <c r="AA20" s="31">
        <f t="shared" ref="AA20:AB20" si="231">U20+Y20</f>
        <v>28</v>
      </c>
      <c r="AB20" s="31">
        <f t="shared" si="231"/>
        <v>40</v>
      </c>
      <c r="AC20" s="117">
        <v>5.0</v>
      </c>
      <c r="AD20" s="31">
        <f t="shared" si="27"/>
        <v>7.042253521</v>
      </c>
      <c r="AE20" s="31">
        <v>5.0</v>
      </c>
      <c r="AF20" s="31">
        <v>3.0</v>
      </c>
      <c r="AG20" s="31">
        <f t="shared" ref="AG20:AH20" si="232">AA20+AE20</f>
        <v>33</v>
      </c>
      <c r="AH20" s="31">
        <f t="shared" si="232"/>
        <v>43</v>
      </c>
      <c r="AI20" s="31">
        <f t="shared" si="29"/>
        <v>76</v>
      </c>
      <c r="AJ20" s="31">
        <f t="shared" si="30"/>
        <v>95</v>
      </c>
      <c r="AK20" s="31">
        <v>4.0</v>
      </c>
      <c r="AL20" s="31">
        <v>3.0</v>
      </c>
      <c r="AM20" s="31">
        <f t="shared" ref="AM20:AN20" si="233">AG20+AK20</f>
        <v>37</v>
      </c>
      <c r="AN20" s="31">
        <f t="shared" si="233"/>
        <v>46</v>
      </c>
      <c r="AO20" s="31">
        <f t="shared" si="32"/>
        <v>83</v>
      </c>
      <c r="AP20" s="31">
        <f t="shared" si="33"/>
        <v>90.2173913</v>
      </c>
      <c r="AQ20" s="117">
        <v>8.0</v>
      </c>
      <c r="AR20" s="117">
        <v>11.0</v>
      </c>
      <c r="AS20" s="31">
        <f t="shared" ref="AS20:AT20" si="234">AM20+AQ20</f>
        <v>45</v>
      </c>
      <c r="AT20" s="31">
        <f t="shared" si="234"/>
        <v>57</v>
      </c>
      <c r="AU20" s="31">
        <f t="shared" si="35"/>
        <v>102</v>
      </c>
      <c r="AV20" s="31">
        <f t="shared" si="36"/>
        <v>90.26548673</v>
      </c>
      <c r="AW20" s="117">
        <v>5.0</v>
      </c>
      <c r="AX20" s="117">
        <v>4.0</v>
      </c>
      <c r="AY20" s="31">
        <f t="shared" ref="AY20:AZ20" si="235">AS20+AW20</f>
        <v>50</v>
      </c>
      <c r="AZ20" s="31">
        <f t="shared" si="235"/>
        <v>61</v>
      </c>
      <c r="BA20" s="117">
        <f t="shared" si="38"/>
        <v>111</v>
      </c>
      <c r="BB20" s="31">
        <f t="shared" si="39"/>
        <v>89.51612903</v>
      </c>
      <c r="BC20" s="117">
        <v>5.0</v>
      </c>
      <c r="BD20" s="117">
        <v>8.0</v>
      </c>
      <c r="BE20" s="31">
        <f t="shared" ref="BE20:BF20" si="236">AY20+BC20</f>
        <v>55</v>
      </c>
      <c r="BF20" s="31">
        <f t="shared" si="236"/>
        <v>69</v>
      </c>
      <c r="BG20" s="31">
        <f t="shared" si="41"/>
        <v>124</v>
      </c>
      <c r="BH20" s="31">
        <f t="shared" si="42"/>
        <v>88.57142857</v>
      </c>
      <c r="BI20" s="118">
        <v>10.0</v>
      </c>
      <c r="BJ20" s="118">
        <v>9.0</v>
      </c>
      <c r="BK20" s="31">
        <f t="shared" ref="BK20:BL20" si="237">BE20+BI20</f>
        <v>65</v>
      </c>
      <c r="BL20" s="31">
        <f t="shared" si="237"/>
        <v>78</v>
      </c>
      <c r="BM20" s="31">
        <f t="shared" si="44"/>
        <v>143</v>
      </c>
      <c r="BN20" s="31">
        <f t="shared" si="45"/>
        <v>89.93710692</v>
      </c>
      <c r="BO20" s="118">
        <v>9.0</v>
      </c>
      <c r="BP20" s="118">
        <v>8.0</v>
      </c>
      <c r="BQ20" s="116">
        <f t="shared" si="46"/>
        <v>74</v>
      </c>
      <c r="BR20" s="116">
        <f t="shared" si="47"/>
        <v>152</v>
      </c>
      <c r="BS20" s="116">
        <f t="shared" si="48"/>
        <v>226</v>
      </c>
      <c r="BT20" s="116">
        <f t="shared" si="49"/>
        <v>90.76305221</v>
      </c>
      <c r="BU20" s="118">
        <v>5.0</v>
      </c>
      <c r="BV20" s="118">
        <v>4.0</v>
      </c>
      <c r="BW20" s="116">
        <f t="shared" ref="BW20:BX20" si="238">BQ20+BU20</f>
        <v>79</v>
      </c>
      <c r="BX20" s="116">
        <f t="shared" si="238"/>
        <v>156</v>
      </c>
      <c r="BY20" s="116">
        <f t="shared" si="51"/>
        <v>235</v>
      </c>
      <c r="BZ20" s="116">
        <f t="shared" si="52"/>
        <v>90.73359073</v>
      </c>
      <c r="CA20" s="118">
        <v>8.0</v>
      </c>
      <c r="CB20" s="118">
        <v>6.0</v>
      </c>
      <c r="CC20" s="116">
        <f t="shared" ref="CC20:CD20" si="239">BW20+CA20</f>
        <v>87</v>
      </c>
      <c r="CD20" s="116">
        <f t="shared" si="239"/>
        <v>162</v>
      </c>
      <c r="CE20" s="116">
        <f t="shared" si="54"/>
        <v>249</v>
      </c>
      <c r="CF20" s="116">
        <f t="shared" si="55"/>
        <v>91.20879121</v>
      </c>
      <c r="CG20" s="118">
        <v>7.0</v>
      </c>
      <c r="CH20" s="118">
        <v>5.0</v>
      </c>
      <c r="CI20" s="116">
        <f t="shared" si="202"/>
        <v>93</v>
      </c>
      <c r="CJ20" s="116">
        <f t="shared" si="203"/>
        <v>167</v>
      </c>
      <c r="CK20" s="116">
        <f t="shared" si="57"/>
        <v>260</v>
      </c>
      <c r="CL20" s="116">
        <f t="shared" si="58"/>
        <v>90.90909091</v>
      </c>
      <c r="CM20" s="139">
        <f t="shared" si="59"/>
        <v>91.17647059</v>
      </c>
      <c r="CN20" s="139">
        <f t="shared" si="60"/>
        <v>90.76086957</v>
      </c>
    </row>
    <row r="21" ht="15.75" customHeight="1">
      <c r="A21" s="35">
        <v>16.0</v>
      </c>
      <c r="B21" s="36" t="s">
        <v>38</v>
      </c>
      <c r="C21" s="31">
        <v>4.0</v>
      </c>
      <c r="D21" s="31">
        <v>10.0</v>
      </c>
      <c r="E21" s="31">
        <f t="shared" si="14"/>
        <v>14</v>
      </c>
      <c r="F21" s="31">
        <f t="shared" si="15"/>
        <v>100</v>
      </c>
      <c r="G21" s="31">
        <v>7.0</v>
      </c>
      <c r="H21" s="31">
        <v>9.0</v>
      </c>
      <c r="I21" s="31">
        <f t="shared" ref="I21:J21" si="240">C21+G21</f>
        <v>11</v>
      </c>
      <c r="J21" s="31">
        <f t="shared" si="240"/>
        <v>19</v>
      </c>
      <c r="K21" s="31">
        <f t="shared" si="17"/>
        <v>30</v>
      </c>
      <c r="L21" s="31">
        <f t="shared" si="18"/>
        <v>96.77419355</v>
      </c>
      <c r="M21" s="31">
        <v>6.0</v>
      </c>
      <c r="N21" s="31">
        <v>8.0</v>
      </c>
      <c r="O21" s="31">
        <f t="shared" ref="O21:P21" si="241">I21+M21</f>
        <v>17</v>
      </c>
      <c r="P21" s="31">
        <f t="shared" si="241"/>
        <v>27</v>
      </c>
      <c r="Q21" s="31">
        <f t="shared" si="20"/>
        <v>44</v>
      </c>
      <c r="R21" s="31">
        <f t="shared" si="21"/>
        <v>97.77777778</v>
      </c>
      <c r="S21" s="31">
        <v>6.0</v>
      </c>
      <c r="T21" s="31">
        <v>6.0</v>
      </c>
      <c r="U21" s="31">
        <f t="shared" ref="U21:V21" si="242">S21+O21</f>
        <v>23</v>
      </c>
      <c r="V21" s="31">
        <f t="shared" si="242"/>
        <v>33</v>
      </c>
      <c r="W21" s="31">
        <f t="shared" si="23"/>
        <v>56</v>
      </c>
      <c r="X21" s="31">
        <f t="shared" si="24"/>
        <v>98.24561404</v>
      </c>
      <c r="Y21" s="31">
        <v>7.0</v>
      </c>
      <c r="Z21" s="31">
        <v>7.0</v>
      </c>
      <c r="AA21" s="31">
        <f t="shared" ref="AA21:AB21" si="243">U21+Y21</f>
        <v>30</v>
      </c>
      <c r="AB21" s="31">
        <f t="shared" si="243"/>
        <v>40</v>
      </c>
      <c r="AC21" s="31">
        <f t="shared" ref="AC21:AC45" si="256">AA21+AB21</f>
        <v>70</v>
      </c>
      <c r="AD21" s="31">
        <f t="shared" si="27"/>
        <v>98.5915493</v>
      </c>
      <c r="AE21" s="31">
        <v>6.0</v>
      </c>
      <c r="AF21" s="31">
        <v>3.0</v>
      </c>
      <c r="AG21" s="31">
        <f t="shared" ref="AG21:AH21" si="244">AA21+AE21</f>
        <v>36</v>
      </c>
      <c r="AH21" s="31">
        <f t="shared" si="244"/>
        <v>43</v>
      </c>
      <c r="AI21" s="31">
        <f t="shared" si="29"/>
        <v>79</v>
      </c>
      <c r="AJ21" s="31">
        <f t="shared" si="30"/>
        <v>98.75</v>
      </c>
      <c r="AK21" s="31">
        <v>6.0</v>
      </c>
      <c r="AL21" s="31">
        <v>6.0</v>
      </c>
      <c r="AM21" s="31">
        <f t="shared" ref="AM21:AN21" si="245">AG21+AK21</f>
        <v>42</v>
      </c>
      <c r="AN21" s="31">
        <f t="shared" si="245"/>
        <v>49</v>
      </c>
      <c r="AO21" s="31">
        <f t="shared" si="32"/>
        <v>91</v>
      </c>
      <c r="AP21" s="31">
        <f t="shared" si="33"/>
        <v>98.91304348</v>
      </c>
      <c r="AQ21" s="117">
        <v>9.0</v>
      </c>
      <c r="AR21" s="117">
        <v>11.0</v>
      </c>
      <c r="AS21" s="31">
        <f t="shared" ref="AS21:AT21" si="246">AM21+AQ21</f>
        <v>51</v>
      </c>
      <c r="AT21" s="31">
        <f t="shared" si="246"/>
        <v>60</v>
      </c>
      <c r="AU21" s="31">
        <f t="shared" si="35"/>
        <v>111</v>
      </c>
      <c r="AV21" s="31">
        <f t="shared" si="36"/>
        <v>98.2300885</v>
      </c>
      <c r="AW21" s="117">
        <v>6.0</v>
      </c>
      <c r="AX21" s="117">
        <v>5.0</v>
      </c>
      <c r="AY21" s="31">
        <f t="shared" ref="AY21:AZ21" si="247">AS21+AW21</f>
        <v>57</v>
      </c>
      <c r="AZ21" s="31">
        <f t="shared" si="247"/>
        <v>65</v>
      </c>
      <c r="BA21" s="117">
        <f t="shared" si="38"/>
        <v>122</v>
      </c>
      <c r="BB21" s="31">
        <f t="shared" si="39"/>
        <v>98.38709677</v>
      </c>
      <c r="BC21" s="117">
        <v>5.0</v>
      </c>
      <c r="BD21" s="117">
        <v>11.0</v>
      </c>
      <c r="BE21" s="31">
        <f t="shared" ref="BE21:BF21" si="248">AY21+BC21</f>
        <v>62</v>
      </c>
      <c r="BF21" s="31">
        <f t="shared" si="248"/>
        <v>76</v>
      </c>
      <c r="BG21" s="31">
        <f t="shared" si="41"/>
        <v>138</v>
      </c>
      <c r="BH21" s="31">
        <f t="shared" si="42"/>
        <v>98.57142857</v>
      </c>
      <c r="BI21" s="118">
        <v>9.0</v>
      </c>
      <c r="BJ21" s="118">
        <v>9.0</v>
      </c>
      <c r="BK21" s="31">
        <f t="shared" ref="BK21:BL21" si="249">BE21+BI21</f>
        <v>71</v>
      </c>
      <c r="BL21" s="31">
        <f t="shared" si="249"/>
        <v>85</v>
      </c>
      <c r="BM21" s="31">
        <f t="shared" si="44"/>
        <v>156</v>
      </c>
      <c r="BN21" s="31">
        <f t="shared" si="45"/>
        <v>98.11320755</v>
      </c>
      <c r="BO21" s="118">
        <v>9.0</v>
      </c>
      <c r="BP21" s="118">
        <v>8.0</v>
      </c>
      <c r="BQ21" s="116">
        <f t="shared" si="46"/>
        <v>80</v>
      </c>
      <c r="BR21" s="116">
        <f t="shared" si="47"/>
        <v>165</v>
      </c>
      <c r="BS21" s="116">
        <f t="shared" si="48"/>
        <v>245</v>
      </c>
      <c r="BT21" s="116">
        <f t="shared" si="49"/>
        <v>98.3935743</v>
      </c>
      <c r="BU21" s="118">
        <v>5.0</v>
      </c>
      <c r="BV21" s="118">
        <v>4.0</v>
      </c>
      <c r="BW21" s="116">
        <f t="shared" ref="BW21:BX21" si="250">BQ21+BU21</f>
        <v>85</v>
      </c>
      <c r="BX21" s="116">
        <f t="shared" si="250"/>
        <v>169</v>
      </c>
      <c r="BY21" s="116">
        <f t="shared" si="51"/>
        <v>254</v>
      </c>
      <c r="BZ21" s="116">
        <f t="shared" si="52"/>
        <v>98.06949807</v>
      </c>
      <c r="CA21" s="118">
        <v>7.0</v>
      </c>
      <c r="CB21" s="118">
        <v>6.0</v>
      </c>
      <c r="CC21" s="116">
        <f t="shared" ref="CC21:CD21" si="251">BW21+CA21</f>
        <v>92</v>
      </c>
      <c r="CD21" s="116">
        <f t="shared" si="251"/>
        <v>175</v>
      </c>
      <c r="CE21" s="116">
        <f t="shared" si="54"/>
        <v>267</v>
      </c>
      <c r="CF21" s="116">
        <f t="shared" si="55"/>
        <v>97.8021978</v>
      </c>
      <c r="CG21" s="118">
        <v>6.0</v>
      </c>
      <c r="CH21" s="118">
        <v>5.0</v>
      </c>
      <c r="CI21" s="116">
        <f t="shared" si="202"/>
        <v>99</v>
      </c>
      <c r="CJ21" s="116">
        <f t="shared" si="203"/>
        <v>180</v>
      </c>
      <c r="CK21" s="116">
        <f t="shared" si="57"/>
        <v>279</v>
      </c>
      <c r="CL21" s="116">
        <f t="shared" si="58"/>
        <v>97.55244755</v>
      </c>
      <c r="CM21" s="139">
        <f t="shared" si="59"/>
        <v>97.05882353</v>
      </c>
      <c r="CN21" s="139">
        <f t="shared" si="60"/>
        <v>97.82608696</v>
      </c>
    </row>
    <row r="22" ht="15.75" customHeight="1">
      <c r="A22" s="35">
        <v>17.0</v>
      </c>
      <c r="B22" s="36" t="s">
        <v>39</v>
      </c>
      <c r="C22" s="31">
        <v>3.0</v>
      </c>
      <c r="D22" s="31">
        <v>9.0</v>
      </c>
      <c r="E22" s="31">
        <f t="shared" si="14"/>
        <v>12</v>
      </c>
      <c r="F22" s="31">
        <f t="shared" si="15"/>
        <v>85.71428571</v>
      </c>
      <c r="G22" s="31">
        <v>7.0</v>
      </c>
      <c r="H22" s="31">
        <v>10.0</v>
      </c>
      <c r="I22" s="31">
        <f t="shared" ref="I22:J22" si="252">C22+G22</f>
        <v>10</v>
      </c>
      <c r="J22" s="31">
        <f t="shared" si="252"/>
        <v>19</v>
      </c>
      <c r="K22" s="31">
        <f t="shared" si="17"/>
        <v>29</v>
      </c>
      <c r="L22" s="31">
        <f t="shared" si="18"/>
        <v>93.5483871</v>
      </c>
      <c r="M22" s="31">
        <v>6.0</v>
      </c>
      <c r="N22" s="31">
        <v>8.0</v>
      </c>
      <c r="O22" s="31">
        <f t="shared" ref="O22:P22" si="253">I22+M22</f>
        <v>16</v>
      </c>
      <c r="P22" s="31">
        <f t="shared" si="253"/>
        <v>27</v>
      </c>
      <c r="Q22" s="31">
        <f t="shared" si="20"/>
        <v>43</v>
      </c>
      <c r="R22" s="31">
        <f t="shared" si="21"/>
        <v>95.55555556</v>
      </c>
      <c r="S22" s="31">
        <v>4.0</v>
      </c>
      <c r="T22" s="31">
        <v>3.0</v>
      </c>
      <c r="U22" s="31">
        <f t="shared" ref="U22:V22" si="254">S22+O22</f>
        <v>20</v>
      </c>
      <c r="V22" s="31">
        <f t="shared" si="254"/>
        <v>30</v>
      </c>
      <c r="W22" s="31">
        <f t="shared" si="23"/>
        <v>50</v>
      </c>
      <c r="X22" s="31">
        <f t="shared" si="24"/>
        <v>87.71929825</v>
      </c>
      <c r="Y22" s="31">
        <v>7.0</v>
      </c>
      <c r="Z22" s="31">
        <v>7.0</v>
      </c>
      <c r="AA22" s="31">
        <f t="shared" ref="AA22:AB22" si="255">U22+Y22</f>
        <v>27</v>
      </c>
      <c r="AB22" s="31">
        <f t="shared" si="255"/>
        <v>37</v>
      </c>
      <c r="AC22" s="31">
        <f t="shared" si="256"/>
        <v>64</v>
      </c>
      <c r="AD22" s="31">
        <f t="shared" si="27"/>
        <v>90.14084507</v>
      </c>
      <c r="AE22" s="31">
        <v>5.0</v>
      </c>
      <c r="AF22" s="31">
        <v>3.0</v>
      </c>
      <c r="AG22" s="31">
        <f t="shared" ref="AG22:AH22" si="257">AA22+AE22</f>
        <v>32</v>
      </c>
      <c r="AH22" s="31">
        <f t="shared" si="257"/>
        <v>40</v>
      </c>
      <c r="AI22" s="31">
        <f t="shared" si="29"/>
        <v>72</v>
      </c>
      <c r="AJ22" s="31">
        <f t="shared" si="30"/>
        <v>90</v>
      </c>
      <c r="AK22" s="31">
        <v>6.0</v>
      </c>
      <c r="AL22" s="31">
        <v>5.0</v>
      </c>
      <c r="AM22" s="31">
        <f t="shared" ref="AM22:AN22" si="258">AG22+AK22</f>
        <v>38</v>
      </c>
      <c r="AN22" s="31">
        <f t="shared" si="258"/>
        <v>45</v>
      </c>
      <c r="AO22" s="31">
        <f t="shared" si="32"/>
        <v>83</v>
      </c>
      <c r="AP22" s="31">
        <f t="shared" si="33"/>
        <v>90.2173913</v>
      </c>
      <c r="AQ22" s="117">
        <v>8.0</v>
      </c>
      <c r="AR22" s="117">
        <v>10.0</v>
      </c>
      <c r="AS22" s="31">
        <f t="shared" ref="AS22:AT22" si="259">AM22+AQ22</f>
        <v>46</v>
      </c>
      <c r="AT22" s="31">
        <f t="shared" si="259"/>
        <v>55</v>
      </c>
      <c r="AU22" s="31">
        <f t="shared" si="35"/>
        <v>101</v>
      </c>
      <c r="AV22" s="31">
        <f t="shared" si="36"/>
        <v>89.38053097</v>
      </c>
      <c r="AW22" s="117">
        <v>3.0</v>
      </c>
      <c r="AX22" s="117">
        <v>2.0</v>
      </c>
      <c r="AY22" s="31">
        <f t="shared" ref="AY22:AZ22" si="260">AS22+AW22</f>
        <v>49</v>
      </c>
      <c r="AZ22" s="31">
        <f t="shared" si="260"/>
        <v>57</v>
      </c>
      <c r="BA22" s="117">
        <f t="shared" si="38"/>
        <v>106</v>
      </c>
      <c r="BB22" s="31">
        <f t="shared" si="39"/>
        <v>85.48387097</v>
      </c>
      <c r="BC22" s="117">
        <v>5.0</v>
      </c>
      <c r="BD22" s="117">
        <v>10.0</v>
      </c>
      <c r="BE22" s="31">
        <f t="shared" ref="BE22:BF22" si="261">AY22+BC22</f>
        <v>54</v>
      </c>
      <c r="BF22" s="31">
        <f t="shared" si="261"/>
        <v>67</v>
      </c>
      <c r="BG22" s="31">
        <f t="shared" si="41"/>
        <v>121</v>
      </c>
      <c r="BH22" s="31">
        <f t="shared" si="42"/>
        <v>86.42857143</v>
      </c>
      <c r="BI22" s="118">
        <v>7.0</v>
      </c>
      <c r="BJ22" s="118">
        <v>8.0</v>
      </c>
      <c r="BK22" s="31">
        <f t="shared" ref="BK22:BL22" si="262">BE22+BI22</f>
        <v>61</v>
      </c>
      <c r="BL22" s="31">
        <f t="shared" si="262"/>
        <v>75</v>
      </c>
      <c r="BM22" s="31">
        <f t="shared" si="44"/>
        <v>136</v>
      </c>
      <c r="BN22" s="31">
        <f t="shared" si="45"/>
        <v>85.53459119</v>
      </c>
      <c r="BO22" s="118">
        <v>9.0</v>
      </c>
      <c r="BP22" s="118">
        <v>8.0</v>
      </c>
      <c r="BQ22" s="116">
        <f t="shared" si="46"/>
        <v>70</v>
      </c>
      <c r="BR22" s="116">
        <f t="shared" si="47"/>
        <v>145</v>
      </c>
      <c r="BS22" s="116">
        <f t="shared" si="48"/>
        <v>215</v>
      </c>
      <c r="BT22" s="116">
        <f t="shared" si="49"/>
        <v>86.34538153</v>
      </c>
      <c r="BU22" s="118">
        <v>6.0</v>
      </c>
      <c r="BV22" s="118">
        <v>4.0</v>
      </c>
      <c r="BW22" s="116">
        <f t="shared" ref="BW22:BX22" si="263">BQ22+BU22</f>
        <v>76</v>
      </c>
      <c r="BX22" s="116">
        <f t="shared" si="263"/>
        <v>149</v>
      </c>
      <c r="BY22" s="116">
        <f t="shared" si="51"/>
        <v>225</v>
      </c>
      <c r="BZ22" s="116">
        <f t="shared" si="52"/>
        <v>86.87258687</v>
      </c>
      <c r="CA22" s="118">
        <v>7.0</v>
      </c>
      <c r="CB22" s="118">
        <v>6.0</v>
      </c>
      <c r="CC22" s="116">
        <f t="shared" ref="CC22:CD22" si="264">BW22+CA22</f>
        <v>83</v>
      </c>
      <c r="CD22" s="116">
        <f t="shared" si="264"/>
        <v>155</v>
      </c>
      <c r="CE22" s="116">
        <f t="shared" si="54"/>
        <v>238</v>
      </c>
      <c r="CF22" s="116">
        <f t="shared" si="55"/>
        <v>87.17948718</v>
      </c>
      <c r="CG22" s="118">
        <v>7.0</v>
      </c>
      <c r="CH22" s="118">
        <v>5.0</v>
      </c>
      <c r="CI22" s="116">
        <f t="shared" si="202"/>
        <v>87</v>
      </c>
      <c r="CJ22" s="116">
        <f t="shared" si="203"/>
        <v>160</v>
      </c>
      <c r="CK22" s="116">
        <f t="shared" si="57"/>
        <v>247</v>
      </c>
      <c r="CL22" s="116">
        <f t="shared" si="58"/>
        <v>86.36363636</v>
      </c>
      <c r="CM22" s="139">
        <f t="shared" si="59"/>
        <v>85.29411765</v>
      </c>
      <c r="CN22" s="139">
        <f t="shared" si="60"/>
        <v>86.95652174</v>
      </c>
    </row>
    <row r="23" ht="15.75" customHeight="1">
      <c r="A23" s="35">
        <v>18.0</v>
      </c>
      <c r="B23" s="36" t="s">
        <v>40</v>
      </c>
      <c r="C23" s="31">
        <v>4.0</v>
      </c>
      <c r="D23" s="31">
        <v>10.0</v>
      </c>
      <c r="E23" s="31">
        <f t="shared" si="14"/>
        <v>14</v>
      </c>
      <c r="F23" s="31">
        <f t="shared" si="15"/>
        <v>100</v>
      </c>
      <c r="G23" s="31">
        <v>7.0</v>
      </c>
      <c r="H23" s="31">
        <v>10.0</v>
      </c>
      <c r="I23" s="31">
        <f t="shared" ref="I23:J23" si="265">C23+G23</f>
        <v>11</v>
      </c>
      <c r="J23" s="31">
        <f t="shared" si="265"/>
        <v>20</v>
      </c>
      <c r="K23" s="31">
        <f t="shared" si="17"/>
        <v>31</v>
      </c>
      <c r="L23" s="31">
        <f t="shared" si="18"/>
        <v>100</v>
      </c>
      <c r="M23" s="31">
        <v>6.0</v>
      </c>
      <c r="N23" s="31">
        <v>8.0</v>
      </c>
      <c r="O23" s="31">
        <f t="shared" ref="O23:P23" si="266">I23+M23</f>
        <v>17</v>
      </c>
      <c r="P23" s="31">
        <f t="shared" si="266"/>
        <v>28</v>
      </c>
      <c r="Q23" s="31">
        <f t="shared" si="20"/>
        <v>45</v>
      </c>
      <c r="R23" s="31">
        <f t="shared" si="21"/>
        <v>100</v>
      </c>
      <c r="S23" s="31">
        <v>6.0</v>
      </c>
      <c r="T23" s="31">
        <v>6.0</v>
      </c>
      <c r="U23" s="31">
        <f t="shared" ref="U23:V23" si="267">S23+O23</f>
        <v>23</v>
      </c>
      <c r="V23" s="31">
        <f t="shared" si="267"/>
        <v>34</v>
      </c>
      <c r="W23" s="31">
        <f t="shared" si="23"/>
        <v>57</v>
      </c>
      <c r="X23" s="31">
        <f t="shared" si="24"/>
        <v>100</v>
      </c>
      <c r="Y23" s="31">
        <v>6.0</v>
      </c>
      <c r="Z23" s="31">
        <v>7.0</v>
      </c>
      <c r="AA23" s="31">
        <f t="shared" ref="AA23:AB23" si="268">U23+Y23</f>
        <v>29</v>
      </c>
      <c r="AB23" s="31">
        <f t="shared" si="268"/>
        <v>41</v>
      </c>
      <c r="AC23" s="31">
        <f t="shared" si="256"/>
        <v>70</v>
      </c>
      <c r="AD23" s="31">
        <f t="shared" si="27"/>
        <v>98.5915493</v>
      </c>
      <c r="AE23" s="31">
        <v>6.0</v>
      </c>
      <c r="AF23" s="31">
        <v>3.0</v>
      </c>
      <c r="AG23" s="31">
        <f t="shared" ref="AG23:AH23" si="269">AA23+AE23</f>
        <v>35</v>
      </c>
      <c r="AH23" s="31">
        <f t="shared" si="269"/>
        <v>44</v>
      </c>
      <c r="AI23" s="31">
        <f t="shared" si="29"/>
        <v>79</v>
      </c>
      <c r="AJ23" s="31">
        <f t="shared" si="30"/>
        <v>98.75</v>
      </c>
      <c r="AK23" s="31">
        <v>5.0</v>
      </c>
      <c r="AL23" s="31">
        <v>6.0</v>
      </c>
      <c r="AM23" s="31">
        <f t="shared" ref="AM23:AN23" si="270">AG23+AK23</f>
        <v>40</v>
      </c>
      <c r="AN23" s="31">
        <f t="shared" si="270"/>
        <v>50</v>
      </c>
      <c r="AO23" s="31">
        <f t="shared" si="32"/>
        <v>90</v>
      </c>
      <c r="AP23" s="31">
        <f t="shared" si="33"/>
        <v>97.82608696</v>
      </c>
      <c r="AQ23" s="117">
        <v>9.0</v>
      </c>
      <c r="AR23" s="117">
        <v>12.0</v>
      </c>
      <c r="AS23" s="31">
        <f t="shared" ref="AS23:AT23" si="271">AM23+AQ23</f>
        <v>49</v>
      </c>
      <c r="AT23" s="31">
        <f t="shared" si="271"/>
        <v>62</v>
      </c>
      <c r="AU23" s="31">
        <f t="shared" si="35"/>
        <v>111</v>
      </c>
      <c r="AV23" s="31">
        <f t="shared" si="36"/>
        <v>98.2300885</v>
      </c>
      <c r="AW23" s="117">
        <v>6.0</v>
      </c>
      <c r="AX23" s="117">
        <v>4.0</v>
      </c>
      <c r="AY23" s="31">
        <f t="shared" ref="AY23:AZ23" si="272">AS23+AW23</f>
        <v>55</v>
      </c>
      <c r="AZ23" s="31">
        <f t="shared" si="272"/>
        <v>66</v>
      </c>
      <c r="BA23" s="117">
        <f t="shared" si="38"/>
        <v>121</v>
      </c>
      <c r="BB23" s="31">
        <f t="shared" si="39"/>
        <v>97.58064516</v>
      </c>
      <c r="BC23" s="117">
        <v>5.0</v>
      </c>
      <c r="BD23" s="117">
        <v>10.0</v>
      </c>
      <c r="BE23" s="31">
        <f t="shared" ref="BE23:BF23" si="273">AY23+BC23</f>
        <v>60</v>
      </c>
      <c r="BF23" s="31">
        <f t="shared" si="273"/>
        <v>76</v>
      </c>
      <c r="BG23" s="31">
        <f t="shared" si="41"/>
        <v>136</v>
      </c>
      <c r="BH23" s="31">
        <f t="shared" si="42"/>
        <v>97.14285714</v>
      </c>
      <c r="BI23" s="118">
        <v>8.0</v>
      </c>
      <c r="BJ23" s="118">
        <v>8.0</v>
      </c>
      <c r="BK23" s="31">
        <f t="shared" ref="BK23:BL23" si="274">BE23+BI23</f>
        <v>68</v>
      </c>
      <c r="BL23" s="31">
        <f t="shared" si="274"/>
        <v>84</v>
      </c>
      <c r="BM23" s="31">
        <f t="shared" si="44"/>
        <v>152</v>
      </c>
      <c r="BN23" s="31">
        <f t="shared" si="45"/>
        <v>95.59748428</v>
      </c>
      <c r="BO23" s="118">
        <v>9.0</v>
      </c>
      <c r="BP23" s="118">
        <v>9.0</v>
      </c>
      <c r="BQ23" s="116">
        <f t="shared" si="46"/>
        <v>77</v>
      </c>
      <c r="BR23" s="116">
        <f t="shared" si="47"/>
        <v>161</v>
      </c>
      <c r="BS23" s="116">
        <f t="shared" si="48"/>
        <v>238</v>
      </c>
      <c r="BT23" s="116">
        <f t="shared" si="49"/>
        <v>95.58232932</v>
      </c>
      <c r="BU23" s="118">
        <v>6.0</v>
      </c>
      <c r="BV23" s="118">
        <v>4.0</v>
      </c>
      <c r="BW23" s="116">
        <f t="shared" ref="BW23:BX23" si="275">BQ23+BU23</f>
        <v>83</v>
      </c>
      <c r="BX23" s="116">
        <f t="shared" si="275"/>
        <v>165</v>
      </c>
      <c r="BY23" s="116">
        <f t="shared" si="51"/>
        <v>248</v>
      </c>
      <c r="BZ23" s="116">
        <f t="shared" si="52"/>
        <v>95.75289575</v>
      </c>
      <c r="CA23" s="118">
        <v>7.0</v>
      </c>
      <c r="CB23" s="118">
        <v>5.0</v>
      </c>
      <c r="CC23" s="116">
        <f t="shared" ref="CC23:CD23" si="276">BW23+CA23</f>
        <v>90</v>
      </c>
      <c r="CD23" s="116">
        <f t="shared" si="276"/>
        <v>170</v>
      </c>
      <c r="CE23" s="116">
        <f t="shared" si="54"/>
        <v>260</v>
      </c>
      <c r="CF23" s="116">
        <f t="shared" si="55"/>
        <v>95.23809524</v>
      </c>
      <c r="CG23" s="118">
        <v>4.0</v>
      </c>
      <c r="CH23" s="118">
        <v>3.0</v>
      </c>
      <c r="CI23" s="116">
        <f t="shared" si="202"/>
        <v>96</v>
      </c>
      <c r="CJ23" s="116">
        <f t="shared" si="203"/>
        <v>173</v>
      </c>
      <c r="CK23" s="116">
        <f t="shared" si="57"/>
        <v>269</v>
      </c>
      <c r="CL23" s="116">
        <f t="shared" si="58"/>
        <v>94.05594406</v>
      </c>
      <c r="CM23" s="139">
        <f t="shared" si="59"/>
        <v>94.11764706</v>
      </c>
      <c r="CN23" s="139">
        <f t="shared" si="60"/>
        <v>94.02173913</v>
      </c>
    </row>
    <row r="24" ht="15.75" customHeight="1">
      <c r="A24" s="35">
        <v>19.0</v>
      </c>
      <c r="B24" s="36" t="s">
        <v>41</v>
      </c>
      <c r="C24" s="31">
        <v>4.0</v>
      </c>
      <c r="D24" s="31">
        <v>10.0</v>
      </c>
      <c r="E24" s="31">
        <f t="shared" si="14"/>
        <v>14</v>
      </c>
      <c r="F24" s="31">
        <f t="shared" si="15"/>
        <v>100</v>
      </c>
      <c r="G24" s="31">
        <v>5.0</v>
      </c>
      <c r="H24" s="31">
        <v>9.0</v>
      </c>
      <c r="I24" s="31">
        <f t="shared" ref="I24:J24" si="277">C24+G24</f>
        <v>9</v>
      </c>
      <c r="J24" s="31">
        <f t="shared" si="277"/>
        <v>19</v>
      </c>
      <c r="K24" s="31">
        <f t="shared" si="17"/>
        <v>28</v>
      </c>
      <c r="L24" s="31">
        <f t="shared" si="18"/>
        <v>90.32258065</v>
      </c>
      <c r="M24" s="31">
        <v>6.0</v>
      </c>
      <c r="N24" s="31">
        <v>8.0</v>
      </c>
      <c r="O24" s="31">
        <f t="shared" ref="O24:P24" si="278">I24+M24</f>
        <v>15</v>
      </c>
      <c r="P24" s="31">
        <f t="shared" si="278"/>
        <v>27</v>
      </c>
      <c r="Q24" s="31">
        <f t="shared" si="20"/>
        <v>42</v>
      </c>
      <c r="R24" s="31">
        <f t="shared" si="21"/>
        <v>93.33333333</v>
      </c>
      <c r="S24" s="31">
        <v>6.0</v>
      </c>
      <c r="T24" s="31">
        <v>6.0</v>
      </c>
      <c r="U24" s="31">
        <f t="shared" ref="U24:V24" si="279">S24+O24</f>
        <v>21</v>
      </c>
      <c r="V24" s="31">
        <f t="shared" si="279"/>
        <v>33</v>
      </c>
      <c r="W24" s="31">
        <f t="shared" si="23"/>
        <v>54</v>
      </c>
      <c r="X24" s="31">
        <f t="shared" si="24"/>
        <v>94.73684211</v>
      </c>
      <c r="Y24" s="31">
        <v>7.0</v>
      </c>
      <c r="Z24" s="31">
        <v>7.0</v>
      </c>
      <c r="AA24" s="31">
        <f t="shared" ref="AA24:AB24" si="280">U24+Y24</f>
        <v>28</v>
      </c>
      <c r="AB24" s="31">
        <f t="shared" si="280"/>
        <v>40</v>
      </c>
      <c r="AC24" s="31">
        <f t="shared" si="256"/>
        <v>68</v>
      </c>
      <c r="AD24" s="31">
        <f t="shared" si="27"/>
        <v>95.77464789</v>
      </c>
      <c r="AE24" s="31">
        <v>5.0</v>
      </c>
      <c r="AF24" s="31">
        <v>3.0</v>
      </c>
      <c r="AG24" s="31">
        <f t="shared" ref="AG24:AH24" si="281">AA24+AE24</f>
        <v>33</v>
      </c>
      <c r="AH24" s="31">
        <f t="shared" si="281"/>
        <v>43</v>
      </c>
      <c r="AI24" s="31">
        <f t="shared" si="29"/>
        <v>76</v>
      </c>
      <c r="AJ24" s="31">
        <f t="shared" si="30"/>
        <v>95</v>
      </c>
      <c r="AK24" s="31">
        <v>6.0</v>
      </c>
      <c r="AL24" s="31">
        <v>6.0</v>
      </c>
      <c r="AM24" s="31">
        <f t="shared" ref="AM24:AN24" si="282">AG24+AK24</f>
        <v>39</v>
      </c>
      <c r="AN24" s="31">
        <f t="shared" si="282"/>
        <v>49</v>
      </c>
      <c r="AO24" s="31">
        <f t="shared" si="32"/>
        <v>88</v>
      </c>
      <c r="AP24" s="31">
        <f t="shared" si="33"/>
        <v>95.65217391</v>
      </c>
      <c r="AQ24" s="117">
        <v>9.0</v>
      </c>
      <c r="AR24" s="117">
        <v>11.0</v>
      </c>
      <c r="AS24" s="31">
        <f t="shared" ref="AS24:AT24" si="283">AM24+AQ24</f>
        <v>48</v>
      </c>
      <c r="AT24" s="31">
        <f t="shared" si="283"/>
        <v>60</v>
      </c>
      <c r="AU24" s="31">
        <f t="shared" si="35"/>
        <v>108</v>
      </c>
      <c r="AV24" s="31">
        <f t="shared" si="36"/>
        <v>95.57522124</v>
      </c>
      <c r="AW24" s="117">
        <v>5.0</v>
      </c>
      <c r="AX24" s="117">
        <v>5.0</v>
      </c>
      <c r="AY24" s="31">
        <f t="shared" ref="AY24:AZ24" si="284">AS24+AW24</f>
        <v>53</v>
      </c>
      <c r="AZ24" s="31">
        <f t="shared" si="284"/>
        <v>65</v>
      </c>
      <c r="BA24" s="117">
        <f t="shared" si="38"/>
        <v>118</v>
      </c>
      <c r="BB24" s="31">
        <f t="shared" si="39"/>
        <v>95.16129032</v>
      </c>
      <c r="BC24" s="117">
        <v>5.0</v>
      </c>
      <c r="BD24" s="117">
        <v>10.0</v>
      </c>
      <c r="BE24" s="31">
        <f t="shared" ref="BE24:BF24" si="285">AY24+BC24</f>
        <v>58</v>
      </c>
      <c r="BF24" s="31">
        <f t="shared" si="285"/>
        <v>75</v>
      </c>
      <c r="BG24" s="31">
        <f t="shared" si="41"/>
        <v>133</v>
      </c>
      <c r="BH24" s="31">
        <f t="shared" si="42"/>
        <v>95</v>
      </c>
      <c r="BI24" s="118">
        <v>8.0</v>
      </c>
      <c r="BJ24" s="118">
        <v>9.0</v>
      </c>
      <c r="BK24" s="31">
        <f t="shared" ref="BK24:BL24" si="286">BE24+BI24</f>
        <v>66</v>
      </c>
      <c r="BL24" s="31">
        <f t="shared" si="286"/>
        <v>84</v>
      </c>
      <c r="BM24" s="31">
        <f t="shared" si="44"/>
        <v>150</v>
      </c>
      <c r="BN24" s="31">
        <f t="shared" si="45"/>
        <v>94.33962264</v>
      </c>
      <c r="BO24" s="118">
        <v>9.0</v>
      </c>
      <c r="BP24" s="118">
        <v>9.0</v>
      </c>
      <c r="BQ24" s="116">
        <f t="shared" si="46"/>
        <v>75</v>
      </c>
      <c r="BR24" s="116">
        <f t="shared" si="47"/>
        <v>159</v>
      </c>
      <c r="BS24" s="116">
        <f t="shared" si="48"/>
        <v>234</v>
      </c>
      <c r="BT24" s="116">
        <f t="shared" si="49"/>
        <v>93.97590361</v>
      </c>
      <c r="BU24" s="118">
        <v>6.0</v>
      </c>
      <c r="BV24" s="118">
        <v>4.0</v>
      </c>
      <c r="BW24" s="116">
        <f t="shared" ref="BW24:BX24" si="287">BQ24+BU24</f>
        <v>81</v>
      </c>
      <c r="BX24" s="116">
        <f t="shared" si="287"/>
        <v>163</v>
      </c>
      <c r="BY24" s="116">
        <f t="shared" si="51"/>
        <v>244</v>
      </c>
      <c r="BZ24" s="116">
        <f t="shared" si="52"/>
        <v>94.20849421</v>
      </c>
      <c r="CA24" s="118">
        <v>8.0</v>
      </c>
      <c r="CB24" s="118">
        <v>5.0</v>
      </c>
      <c r="CC24" s="116">
        <f t="shared" ref="CC24:CD24" si="288">BW24+CA24</f>
        <v>89</v>
      </c>
      <c r="CD24" s="116">
        <f t="shared" si="288"/>
        <v>168</v>
      </c>
      <c r="CE24" s="116">
        <f t="shared" si="54"/>
        <v>257</v>
      </c>
      <c r="CF24" s="116">
        <f t="shared" si="55"/>
        <v>94.13919414</v>
      </c>
      <c r="CG24" s="118">
        <v>6.0</v>
      </c>
      <c r="CH24" s="118">
        <v>6.0</v>
      </c>
      <c r="CI24" s="116">
        <f t="shared" si="202"/>
        <v>96</v>
      </c>
      <c r="CJ24" s="116">
        <f t="shared" si="203"/>
        <v>174</v>
      </c>
      <c r="CK24" s="116">
        <f t="shared" si="57"/>
        <v>270</v>
      </c>
      <c r="CL24" s="116">
        <f t="shared" si="58"/>
        <v>94.40559441</v>
      </c>
      <c r="CM24" s="139">
        <f t="shared" si="59"/>
        <v>94.11764706</v>
      </c>
      <c r="CN24" s="139">
        <f t="shared" si="60"/>
        <v>94.56521739</v>
      </c>
    </row>
    <row r="25" ht="15.75" customHeight="1">
      <c r="A25" s="35">
        <v>20.0</v>
      </c>
      <c r="B25" s="36" t="s">
        <v>42</v>
      </c>
      <c r="C25" s="31">
        <v>3.0</v>
      </c>
      <c r="D25" s="31">
        <v>10.0</v>
      </c>
      <c r="E25" s="31">
        <f t="shared" si="14"/>
        <v>13</v>
      </c>
      <c r="F25" s="31">
        <f t="shared" si="15"/>
        <v>92.85714286</v>
      </c>
      <c r="G25" s="31">
        <v>7.0</v>
      </c>
      <c r="H25" s="31">
        <v>10.0</v>
      </c>
      <c r="I25" s="31">
        <f t="shared" ref="I25:J25" si="289">C25+G25</f>
        <v>10</v>
      </c>
      <c r="J25" s="31">
        <f t="shared" si="289"/>
        <v>20</v>
      </c>
      <c r="K25" s="31">
        <f t="shared" si="17"/>
        <v>30</v>
      </c>
      <c r="L25" s="31">
        <f t="shared" si="18"/>
        <v>96.77419355</v>
      </c>
      <c r="M25" s="31">
        <v>6.0</v>
      </c>
      <c r="N25" s="31">
        <v>8.0</v>
      </c>
      <c r="O25" s="31">
        <f t="shared" ref="O25:P25" si="290">I25+M25</f>
        <v>16</v>
      </c>
      <c r="P25" s="31">
        <f t="shared" si="290"/>
        <v>28</v>
      </c>
      <c r="Q25" s="31">
        <f t="shared" si="20"/>
        <v>44</v>
      </c>
      <c r="R25" s="31">
        <f t="shared" si="21"/>
        <v>97.77777778</v>
      </c>
      <c r="S25" s="31">
        <v>6.0</v>
      </c>
      <c r="T25" s="31">
        <v>6.0</v>
      </c>
      <c r="U25" s="31">
        <f t="shared" ref="U25:V25" si="291">S25+O25</f>
        <v>22</v>
      </c>
      <c r="V25" s="31">
        <f t="shared" si="291"/>
        <v>34</v>
      </c>
      <c r="W25" s="31">
        <f t="shared" si="23"/>
        <v>56</v>
      </c>
      <c r="X25" s="31">
        <f t="shared" si="24"/>
        <v>98.24561404</v>
      </c>
      <c r="Y25" s="31">
        <v>7.0</v>
      </c>
      <c r="Z25" s="31">
        <v>6.0</v>
      </c>
      <c r="AA25" s="31">
        <f t="shared" ref="AA25:AB25" si="292">U25+Y25</f>
        <v>29</v>
      </c>
      <c r="AB25" s="31">
        <f t="shared" si="292"/>
        <v>40</v>
      </c>
      <c r="AC25" s="31">
        <f t="shared" si="256"/>
        <v>69</v>
      </c>
      <c r="AD25" s="31">
        <f t="shared" si="27"/>
        <v>97.18309859</v>
      </c>
      <c r="AE25" s="31">
        <v>5.0</v>
      </c>
      <c r="AF25" s="31">
        <v>3.0</v>
      </c>
      <c r="AG25" s="31">
        <f t="shared" ref="AG25:AH25" si="293">AA25+AE25</f>
        <v>34</v>
      </c>
      <c r="AH25" s="31">
        <f t="shared" si="293"/>
        <v>43</v>
      </c>
      <c r="AI25" s="31">
        <f t="shared" si="29"/>
        <v>77</v>
      </c>
      <c r="AJ25" s="31">
        <f t="shared" si="30"/>
        <v>96.25</v>
      </c>
      <c r="AK25" s="31">
        <v>6.0</v>
      </c>
      <c r="AL25" s="31">
        <v>5.0</v>
      </c>
      <c r="AM25" s="31">
        <f t="shared" ref="AM25:AN25" si="294">AG25+AK25</f>
        <v>40</v>
      </c>
      <c r="AN25" s="31">
        <f t="shared" si="294"/>
        <v>48</v>
      </c>
      <c r="AO25" s="31">
        <f t="shared" si="32"/>
        <v>88</v>
      </c>
      <c r="AP25" s="31">
        <f t="shared" si="33"/>
        <v>95.65217391</v>
      </c>
      <c r="AQ25" s="117">
        <v>8.0</v>
      </c>
      <c r="AR25" s="117">
        <v>10.0</v>
      </c>
      <c r="AS25" s="31">
        <f t="shared" ref="AS25:AT25" si="295">AM25+AQ25</f>
        <v>48</v>
      </c>
      <c r="AT25" s="31">
        <f t="shared" si="295"/>
        <v>58</v>
      </c>
      <c r="AU25" s="31">
        <f t="shared" si="35"/>
        <v>106</v>
      </c>
      <c r="AV25" s="31">
        <f t="shared" si="36"/>
        <v>93.80530973</v>
      </c>
      <c r="AW25" s="117">
        <v>5.0</v>
      </c>
      <c r="AX25" s="117">
        <v>5.0</v>
      </c>
      <c r="AY25" s="31">
        <f t="shared" ref="AY25:AZ25" si="296">AS25+AW25</f>
        <v>53</v>
      </c>
      <c r="AZ25" s="31">
        <f t="shared" si="296"/>
        <v>63</v>
      </c>
      <c r="BA25" s="117">
        <f t="shared" si="38"/>
        <v>116</v>
      </c>
      <c r="BB25" s="31">
        <f t="shared" si="39"/>
        <v>93.5483871</v>
      </c>
      <c r="BC25" s="117">
        <v>5.0</v>
      </c>
      <c r="BD25" s="117">
        <v>10.0</v>
      </c>
      <c r="BE25" s="31">
        <f t="shared" ref="BE25:BF25" si="297">AY25+BC25</f>
        <v>58</v>
      </c>
      <c r="BF25" s="31">
        <f t="shared" si="297"/>
        <v>73</v>
      </c>
      <c r="BG25" s="31">
        <f t="shared" si="41"/>
        <v>131</v>
      </c>
      <c r="BH25" s="31">
        <f t="shared" si="42"/>
        <v>93.57142857</v>
      </c>
      <c r="BI25" s="118">
        <v>7.0</v>
      </c>
      <c r="BJ25" s="118">
        <v>6.0</v>
      </c>
      <c r="BK25" s="31">
        <f t="shared" ref="BK25:BL25" si="298">BE25+BI25</f>
        <v>65</v>
      </c>
      <c r="BL25" s="31">
        <f t="shared" si="298"/>
        <v>79</v>
      </c>
      <c r="BM25" s="31">
        <f t="shared" si="44"/>
        <v>144</v>
      </c>
      <c r="BN25" s="31">
        <f t="shared" si="45"/>
        <v>90.56603774</v>
      </c>
      <c r="BO25" s="118">
        <v>9.0</v>
      </c>
      <c r="BP25" s="118">
        <v>9.0</v>
      </c>
      <c r="BQ25" s="116">
        <f t="shared" si="46"/>
        <v>74</v>
      </c>
      <c r="BR25" s="116">
        <f t="shared" si="47"/>
        <v>153</v>
      </c>
      <c r="BS25" s="116">
        <f t="shared" si="48"/>
        <v>227</v>
      </c>
      <c r="BT25" s="116">
        <f t="shared" si="49"/>
        <v>91.16465863</v>
      </c>
      <c r="BU25" s="118">
        <v>6.0</v>
      </c>
      <c r="BV25" s="118">
        <v>4.0</v>
      </c>
      <c r="BW25" s="116">
        <f t="shared" ref="BW25:BX25" si="299">BQ25+BU25</f>
        <v>80</v>
      </c>
      <c r="BX25" s="116">
        <f t="shared" si="299"/>
        <v>157</v>
      </c>
      <c r="BY25" s="116">
        <f t="shared" si="51"/>
        <v>237</v>
      </c>
      <c r="BZ25" s="116">
        <f t="shared" si="52"/>
        <v>91.50579151</v>
      </c>
      <c r="CA25" s="118">
        <v>6.0</v>
      </c>
      <c r="CB25" s="118">
        <v>6.0</v>
      </c>
      <c r="CC25" s="116">
        <f t="shared" ref="CC25:CD25" si="300">BW25+CA25</f>
        <v>86</v>
      </c>
      <c r="CD25" s="116">
        <f t="shared" si="300"/>
        <v>163</v>
      </c>
      <c r="CE25" s="116">
        <f t="shared" si="54"/>
        <v>249</v>
      </c>
      <c r="CF25" s="116">
        <f t="shared" si="55"/>
        <v>91.20879121</v>
      </c>
      <c r="CG25" s="118">
        <v>7.0</v>
      </c>
      <c r="CH25" s="118">
        <v>5.0</v>
      </c>
      <c r="CI25" s="116">
        <f t="shared" si="202"/>
        <v>93</v>
      </c>
      <c r="CJ25" s="116">
        <f t="shared" si="203"/>
        <v>168</v>
      </c>
      <c r="CK25" s="116">
        <f t="shared" si="57"/>
        <v>261</v>
      </c>
      <c r="CL25" s="116">
        <f t="shared" si="58"/>
        <v>91.25874126</v>
      </c>
      <c r="CM25" s="139">
        <f t="shared" si="59"/>
        <v>91.17647059</v>
      </c>
      <c r="CN25" s="139">
        <f t="shared" si="60"/>
        <v>91.30434783</v>
      </c>
    </row>
    <row r="26" ht="15.75" customHeight="1">
      <c r="A26" s="35">
        <v>21.0</v>
      </c>
      <c r="B26" s="36" t="s">
        <v>43</v>
      </c>
      <c r="C26" s="31">
        <v>4.0</v>
      </c>
      <c r="D26" s="31">
        <v>10.0</v>
      </c>
      <c r="E26" s="31">
        <f t="shared" si="14"/>
        <v>14</v>
      </c>
      <c r="F26" s="31">
        <f t="shared" si="15"/>
        <v>100</v>
      </c>
      <c r="G26" s="31">
        <v>7.0</v>
      </c>
      <c r="H26" s="31">
        <v>10.0</v>
      </c>
      <c r="I26" s="31">
        <f t="shared" ref="I26:J26" si="301">C26+G26</f>
        <v>11</v>
      </c>
      <c r="J26" s="31">
        <f t="shared" si="301"/>
        <v>20</v>
      </c>
      <c r="K26" s="31">
        <f t="shared" si="17"/>
        <v>31</v>
      </c>
      <c r="L26" s="31">
        <f t="shared" si="18"/>
        <v>100</v>
      </c>
      <c r="M26" s="31">
        <v>6.0</v>
      </c>
      <c r="N26" s="31">
        <v>8.0</v>
      </c>
      <c r="O26" s="31">
        <f t="shared" ref="O26:P26" si="302">I26+M26</f>
        <v>17</v>
      </c>
      <c r="P26" s="31">
        <f t="shared" si="302"/>
        <v>28</v>
      </c>
      <c r="Q26" s="31">
        <f t="shared" si="20"/>
        <v>45</v>
      </c>
      <c r="R26" s="31">
        <f t="shared" si="21"/>
        <v>100</v>
      </c>
      <c r="S26" s="31">
        <v>6.0</v>
      </c>
      <c r="T26" s="31">
        <v>4.0</v>
      </c>
      <c r="U26" s="31">
        <f t="shared" ref="U26:V26" si="303">S26+O26</f>
        <v>23</v>
      </c>
      <c r="V26" s="31">
        <f t="shared" si="303"/>
        <v>32</v>
      </c>
      <c r="W26" s="31">
        <f t="shared" si="23"/>
        <v>55</v>
      </c>
      <c r="X26" s="31">
        <f t="shared" si="24"/>
        <v>96.49122807</v>
      </c>
      <c r="Y26" s="31">
        <v>7.0</v>
      </c>
      <c r="Z26" s="31">
        <v>7.0</v>
      </c>
      <c r="AA26" s="31">
        <f t="shared" ref="AA26:AB26" si="304">U26+Y26</f>
        <v>30</v>
      </c>
      <c r="AB26" s="31">
        <f t="shared" si="304"/>
        <v>39</v>
      </c>
      <c r="AC26" s="31">
        <f t="shared" si="256"/>
        <v>69</v>
      </c>
      <c r="AD26" s="31">
        <f t="shared" si="27"/>
        <v>97.18309859</v>
      </c>
      <c r="AE26" s="31">
        <v>6.0</v>
      </c>
      <c r="AF26" s="31">
        <v>3.0</v>
      </c>
      <c r="AG26" s="31">
        <f t="shared" ref="AG26:AH26" si="305">AA26+AE26</f>
        <v>36</v>
      </c>
      <c r="AH26" s="31">
        <f t="shared" si="305"/>
        <v>42</v>
      </c>
      <c r="AI26" s="31">
        <f t="shared" si="29"/>
        <v>78</v>
      </c>
      <c r="AJ26" s="31">
        <f t="shared" si="30"/>
        <v>97.5</v>
      </c>
      <c r="AK26" s="31">
        <v>6.0</v>
      </c>
      <c r="AL26" s="31">
        <v>6.0</v>
      </c>
      <c r="AM26" s="31">
        <f t="shared" ref="AM26:AN26" si="306">AG26+AK26</f>
        <v>42</v>
      </c>
      <c r="AN26" s="31">
        <f t="shared" si="306"/>
        <v>48</v>
      </c>
      <c r="AO26" s="31">
        <f t="shared" si="32"/>
        <v>90</v>
      </c>
      <c r="AP26" s="31">
        <f t="shared" si="33"/>
        <v>97.82608696</v>
      </c>
      <c r="AQ26" s="117">
        <v>9.0</v>
      </c>
      <c r="AR26" s="117">
        <v>12.0</v>
      </c>
      <c r="AS26" s="31">
        <f t="shared" ref="AS26:AT26" si="307">AM26+AQ26</f>
        <v>51</v>
      </c>
      <c r="AT26" s="31">
        <f t="shared" si="307"/>
        <v>60</v>
      </c>
      <c r="AU26" s="31">
        <f t="shared" si="35"/>
        <v>111</v>
      </c>
      <c r="AV26" s="31">
        <f t="shared" si="36"/>
        <v>98.2300885</v>
      </c>
      <c r="AW26" s="117">
        <v>4.0</v>
      </c>
      <c r="AX26" s="117">
        <v>5.0</v>
      </c>
      <c r="AY26" s="31">
        <f t="shared" ref="AY26:AZ26" si="308">AS26+AW26</f>
        <v>55</v>
      </c>
      <c r="AZ26" s="31">
        <f t="shared" si="308"/>
        <v>65</v>
      </c>
      <c r="BA26" s="117">
        <f t="shared" si="38"/>
        <v>120</v>
      </c>
      <c r="BB26" s="31">
        <f t="shared" si="39"/>
        <v>96.77419355</v>
      </c>
      <c r="BC26" s="117">
        <v>5.0</v>
      </c>
      <c r="BD26" s="117">
        <v>11.0</v>
      </c>
      <c r="BE26" s="31">
        <f t="shared" ref="BE26:BF26" si="309">AY26+BC26</f>
        <v>60</v>
      </c>
      <c r="BF26" s="31">
        <f t="shared" si="309"/>
        <v>76</v>
      </c>
      <c r="BG26" s="31">
        <f t="shared" si="41"/>
        <v>136</v>
      </c>
      <c r="BH26" s="31">
        <f t="shared" si="42"/>
        <v>97.14285714</v>
      </c>
      <c r="BI26" s="118">
        <v>10.0</v>
      </c>
      <c r="BJ26" s="118">
        <v>8.0</v>
      </c>
      <c r="BK26" s="31">
        <f t="shared" ref="BK26:BL26" si="310">BE26+BI26</f>
        <v>70</v>
      </c>
      <c r="BL26" s="31">
        <f t="shared" si="310"/>
        <v>84</v>
      </c>
      <c r="BM26" s="31">
        <f t="shared" si="44"/>
        <v>154</v>
      </c>
      <c r="BN26" s="31">
        <f t="shared" si="45"/>
        <v>96.85534591</v>
      </c>
      <c r="BO26" s="118">
        <v>9.0</v>
      </c>
      <c r="BP26" s="118">
        <v>9.0</v>
      </c>
      <c r="BQ26" s="116">
        <f t="shared" si="46"/>
        <v>79</v>
      </c>
      <c r="BR26" s="116">
        <f t="shared" si="47"/>
        <v>163</v>
      </c>
      <c r="BS26" s="116">
        <f t="shared" si="48"/>
        <v>242</v>
      </c>
      <c r="BT26" s="116">
        <f t="shared" si="49"/>
        <v>97.18875502</v>
      </c>
      <c r="BU26" s="118">
        <v>6.0</v>
      </c>
      <c r="BV26" s="118">
        <v>4.0</v>
      </c>
      <c r="BW26" s="116">
        <f t="shared" ref="BW26:BX26" si="311">BQ26+BU26</f>
        <v>85</v>
      </c>
      <c r="BX26" s="116">
        <f t="shared" si="311"/>
        <v>167</v>
      </c>
      <c r="BY26" s="116">
        <f t="shared" si="51"/>
        <v>252</v>
      </c>
      <c r="BZ26" s="116">
        <f t="shared" si="52"/>
        <v>97.2972973</v>
      </c>
      <c r="CA26" s="118">
        <v>7.0</v>
      </c>
      <c r="CB26" s="118">
        <v>4.0</v>
      </c>
      <c r="CC26" s="116">
        <f t="shared" ref="CC26:CD26" si="312">BW26+CA26</f>
        <v>92</v>
      </c>
      <c r="CD26" s="116">
        <f t="shared" si="312"/>
        <v>171</v>
      </c>
      <c r="CE26" s="116">
        <f t="shared" si="54"/>
        <v>263</v>
      </c>
      <c r="CF26" s="116">
        <f t="shared" si="55"/>
        <v>96.33699634</v>
      </c>
      <c r="CG26" s="118">
        <v>7.0</v>
      </c>
      <c r="CH26" s="118">
        <v>6.0</v>
      </c>
      <c r="CI26" s="116">
        <f t="shared" si="202"/>
        <v>99</v>
      </c>
      <c r="CJ26" s="116">
        <f t="shared" si="203"/>
        <v>177</v>
      </c>
      <c r="CK26" s="116">
        <f t="shared" si="57"/>
        <v>276</v>
      </c>
      <c r="CL26" s="116">
        <f t="shared" si="58"/>
        <v>96.5034965</v>
      </c>
      <c r="CM26" s="139">
        <f t="shared" si="59"/>
        <v>97.05882353</v>
      </c>
      <c r="CN26" s="139">
        <f t="shared" si="60"/>
        <v>96.19565217</v>
      </c>
    </row>
    <row r="27" ht="15.75" customHeight="1">
      <c r="A27" s="35">
        <v>22.0</v>
      </c>
      <c r="B27" s="36" t="s">
        <v>44</v>
      </c>
      <c r="C27" s="31">
        <v>4.0</v>
      </c>
      <c r="D27" s="31">
        <v>10.0</v>
      </c>
      <c r="E27" s="31">
        <f t="shared" si="14"/>
        <v>14</v>
      </c>
      <c r="F27" s="31">
        <f t="shared" si="15"/>
        <v>100</v>
      </c>
      <c r="G27" s="31">
        <v>7.0</v>
      </c>
      <c r="H27" s="31">
        <v>8.0</v>
      </c>
      <c r="I27" s="31">
        <f t="shared" ref="I27:J27" si="313">C27+G27</f>
        <v>11</v>
      </c>
      <c r="J27" s="31">
        <f t="shared" si="313"/>
        <v>18</v>
      </c>
      <c r="K27" s="31">
        <f t="shared" si="17"/>
        <v>29</v>
      </c>
      <c r="L27" s="31">
        <f t="shared" si="18"/>
        <v>93.5483871</v>
      </c>
      <c r="M27" s="31">
        <v>6.0</v>
      </c>
      <c r="N27" s="31">
        <v>8.0</v>
      </c>
      <c r="O27" s="31">
        <f t="shared" ref="O27:P27" si="314">I27+M27</f>
        <v>17</v>
      </c>
      <c r="P27" s="31">
        <f t="shared" si="314"/>
        <v>26</v>
      </c>
      <c r="Q27" s="31">
        <f t="shared" si="20"/>
        <v>43</v>
      </c>
      <c r="R27" s="31">
        <f t="shared" si="21"/>
        <v>95.55555556</v>
      </c>
      <c r="S27" s="31">
        <v>6.0</v>
      </c>
      <c r="T27" s="31">
        <v>6.0</v>
      </c>
      <c r="U27" s="31">
        <f t="shared" ref="U27:V27" si="315">S27+O27</f>
        <v>23</v>
      </c>
      <c r="V27" s="31">
        <f t="shared" si="315"/>
        <v>32</v>
      </c>
      <c r="W27" s="31">
        <f t="shared" si="23"/>
        <v>55</v>
      </c>
      <c r="X27" s="31">
        <f t="shared" si="24"/>
        <v>96.49122807</v>
      </c>
      <c r="Y27" s="31">
        <v>7.0</v>
      </c>
      <c r="Z27" s="31">
        <v>7.0</v>
      </c>
      <c r="AA27" s="31">
        <f t="shared" ref="AA27:AB27" si="316">U27+Y27</f>
        <v>30</v>
      </c>
      <c r="AB27" s="31">
        <f t="shared" si="316"/>
        <v>39</v>
      </c>
      <c r="AC27" s="31">
        <f t="shared" si="256"/>
        <v>69</v>
      </c>
      <c r="AD27" s="31">
        <f t="shared" si="27"/>
        <v>97.18309859</v>
      </c>
      <c r="AE27" s="31">
        <v>5.0</v>
      </c>
      <c r="AF27" s="31">
        <v>3.0</v>
      </c>
      <c r="AG27" s="31">
        <f t="shared" ref="AG27:AH27" si="317">AA27+AE27</f>
        <v>35</v>
      </c>
      <c r="AH27" s="31">
        <f t="shared" si="317"/>
        <v>42</v>
      </c>
      <c r="AI27" s="31">
        <f t="shared" si="29"/>
        <v>77</v>
      </c>
      <c r="AJ27" s="31">
        <f t="shared" si="30"/>
        <v>96.25</v>
      </c>
      <c r="AK27" s="31">
        <v>6.0</v>
      </c>
      <c r="AL27" s="31">
        <v>6.0</v>
      </c>
      <c r="AM27" s="31">
        <f t="shared" ref="AM27:AN27" si="318">AG27+AK27</f>
        <v>41</v>
      </c>
      <c r="AN27" s="31">
        <f t="shared" si="318"/>
        <v>48</v>
      </c>
      <c r="AO27" s="31">
        <f t="shared" si="32"/>
        <v>89</v>
      </c>
      <c r="AP27" s="31">
        <f t="shared" si="33"/>
        <v>96.73913043</v>
      </c>
      <c r="AQ27" s="117">
        <v>9.0</v>
      </c>
      <c r="AR27" s="117">
        <v>12.0</v>
      </c>
      <c r="AS27" s="31">
        <f t="shared" ref="AS27:AT27" si="319">AM27+AQ27</f>
        <v>50</v>
      </c>
      <c r="AT27" s="31">
        <f t="shared" si="319"/>
        <v>60</v>
      </c>
      <c r="AU27" s="31">
        <f t="shared" si="35"/>
        <v>110</v>
      </c>
      <c r="AV27" s="31">
        <f t="shared" si="36"/>
        <v>97.34513274</v>
      </c>
      <c r="AW27" s="117">
        <v>5.0</v>
      </c>
      <c r="AX27" s="117">
        <v>5.0</v>
      </c>
      <c r="AY27" s="31">
        <f t="shared" ref="AY27:AZ27" si="320">AS27+AW27</f>
        <v>55</v>
      </c>
      <c r="AZ27" s="31">
        <f t="shared" si="320"/>
        <v>65</v>
      </c>
      <c r="BA27" s="117">
        <f t="shared" si="38"/>
        <v>120</v>
      </c>
      <c r="BB27" s="31">
        <f t="shared" si="39"/>
        <v>96.77419355</v>
      </c>
      <c r="BC27" s="117">
        <v>5.0</v>
      </c>
      <c r="BD27" s="117">
        <v>11.0</v>
      </c>
      <c r="BE27" s="31">
        <f t="shared" ref="BE27:BF27" si="321">AY27+BC27</f>
        <v>60</v>
      </c>
      <c r="BF27" s="31">
        <f t="shared" si="321"/>
        <v>76</v>
      </c>
      <c r="BG27" s="31">
        <f t="shared" si="41"/>
        <v>136</v>
      </c>
      <c r="BH27" s="31">
        <f t="shared" si="42"/>
        <v>97.14285714</v>
      </c>
      <c r="BI27" s="118">
        <v>10.0</v>
      </c>
      <c r="BJ27" s="118">
        <v>9.0</v>
      </c>
      <c r="BK27" s="31">
        <f t="shared" ref="BK27:BL27" si="322">BE27+BI27</f>
        <v>70</v>
      </c>
      <c r="BL27" s="31">
        <f t="shared" si="322"/>
        <v>85</v>
      </c>
      <c r="BM27" s="31">
        <f t="shared" si="44"/>
        <v>155</v>
      </c>
      <c r="BN27" s="31">
        <f t="shared" si="45"/>
        <v>97.48427673</v>
      </c>
      <c r="BO27" s="118">
        <v>9.0</v>
      </c>
      <c r="BP27" s="118">
        <v>9.0</v>
      </c>
      <c r="BQ27" s="116">
        <f t="shared" si="46"/>
        <v>79</v>
      </c>
      <c r="BR27" s="116">
        <f t="shared" si="47"/>
        <v>164</v>
      </c>
      <c r="BS27" s="116">
        <f t="shared" si="48"/>
        <v>243</v>
      </c>
      <c r="BT27" s="116">
        <f t="shared" si="49"/>
        <v>97.59036145</v>
      </c>
      <c r="BU27" s="118">
        <v>6.0</v>
      </c>
      <c r="BV27" s="118">
        <v>4.0</v>
      </c>
      <c r="BW27" s="116">
        <f t="shared" ref="BW27:BX27" si="323">BQ27+BU27</f>
        <v>85</v>
      </c>
      <c r="BX27" s="116">
        <f t="shared" si="323"/>
        <v>168</v>
      </c>
      <c r="BY27" s="116">
        <f t="shared" si="51"/>
        <v>253</v>
      </c>
      <c r="BZ27" s="116">
        <f t="shared" si="52"/>
        <v>97.68339768</v>
      </c>
      <c r="CA27" s="118">
        <v>8.0</v>
      </c>
      <c r="CB27" s="118">
        <v>6.0</v>
      </c>
      <c r="CC27" s="116">
        <f t="shared" ref="CC27:CD27" si="324">BW27+CA27</f>
        <v>93</v>
      </c>
      <c r="CD27" s="116">
        <f t="shared" si="324"/>
        <v>174</v>
      </c>
      <c r="CE27" s="116">
        <f t="shared" si="54"/>
        <v>267</v>
      </c>
      <c r="CF27" s="116">
        <f t="shared" si="55"/>
        <v>97.8021978</v>
      </c>
      <c r="CG27" s="118">
        <v>7.0</v>
      </c>
      <c r="CH27" s="118">
        <v>6.0</v>
      </c>
      <c r="CI27" s="116">
        <f t="shared" si="202"/>
        <v>98</v>
      </c>
      <c r="CJ27" s="116">
        <f t="shared" si="203"/>
        <v>180</v>
      </c>
      <c r="CK27" s="116">
        <f t="shared" si="57"/>
        <v>278</v>
      </c>
      <c r="CL27" s="116">
        <f t="shared" si="58"/>
        <v>97.2027972</v>
      </c>
      <c r="CM27" s="139">
        <f t="shared" si="59"/>
        <v>96.07843137</v>
      </c>
      <c r="CN27" s="139">
        <f t="shared" si="60"/>
        <v>97.82608696</v>
      </c>
    </row>
    <row r="28" ht="15.75" customHeight="1">
      <c r="A28" s="35">
        <v>23.0</v>
      </c>
      <c r="B28" s="36" t="s">
        <v>45</v>
      </c>
      <c r="C28" s="31">
        <v>4.0</v>
      </c>
      <c r="D28" s="31">
        <v>10.0</v>
      </c>
      <c r="E28" s="31">
        <f t="shared" si="14"/>
        <v>14</v>
      </c>
      <c r="F28" s="31">
        <f t="shared" si="15"/>
        <v>100</v>
      </c>
      <c r="G28" s="31">
        <v>7.0</v>
      </c>
      <c r="H28" s="31">
        <v>10.0</v>
      </c>
      <c r="I28" s="31">
        <f t="shared" ref="I28:J28" si="325">C28+G28</f>
        <v>11</v>
      </c>
      <c r="J28" s="31">
        <f t="shared" si="325"/>
        <v>20</v>
      </c>
      <c r="K28" s="31">
        <f t="shared" si="17"/>
        <v>31</v>
      </c>
      <c r="L28" s="31">
        <f t="shared" si="18"/>
        <v>100</v>
      </c>
      <c r="M28" s="31">
        <v>6.0</v>
      </c>
      <c r="N28" s="31">
        <v>8.0</v>
      </c>
      <c r="O28" s="31">
        <f t="shared" ref="O28:P28" si="326">I28+M28</f>
        <v>17</v>
      </c>
      <c r="P28" s="31">
        <f t="shared" si="326"/>
        <v>28</v>
      </c>
      <c r="Q28" s="31">
        <f t="shared" si="20"/>
        <v>45</v>
      </c>
      <c r="R28" s="31">
        <f t="shared" si="21"/>
        <v>100</v>
      </c>
      <c r="S28" s="31">
        <v>6.0</v>
      </c>
      <c r="T28" s="31">
        <v>6.0</v>
      </c>
      <c r="U28" s="31">
        <f t="shared" ref="U28:V28" si="327">S28+O28</f>
        <v>23</v>
      </c>
      <c r="V28" s="31">
        <f t="shared" si="327"/>
        <v>34</v>
      </c>
      <c r="W28" s="31">
        <f t="shared" si="23"/>
        <v>57</v>
      </c>
      <c r="X28" s="31">
        <f t="shared" si="24"/>
        <v>100</v>
      </c>
      <c r="Y28" s="31">
        <v>7.0</v>
      </c>
      <c r="Z28" s="31">
        <v>6.0</v>
      </c>
      <c r="AA28" s="31">
        <f t="shared" ref="AA28:AB28" si="328">U28+Y28</f>
        <v>30</v>
      </c>
      <c r="AB28" s="31">
        <f t="shared" si="328"/>
        <v>40</v>
      </c>
      <c r="AC28" s="31">
        <f t="shared" si="256"/>
        <v>70</v>
      </c>
      <c r="AD28" s="31">
        <f t="shared" si="27"/>
        <v>98.5915493</v>
      </c>
      <c r="AE28" s="31">
        <v>5.0</v>
      </c>
      <c r="AF28" s="31">
        <v>3.0</v>
      </c>
      <c r="AG28" s="31">
        <f t="shared" ref="AG28:AH28" si="329">AA28+AE28</f>
        <v>35</v>
      </c>
      <c r="AH28" s="31">
        <f t="shared" si="329"/>
        <v>43</v>
      </c>
      <c r="AI28" s="31">
        <f t="shared" si="29"/>
        <v>78</v>
      </c>
      <c r="AJ28" s="31">
        <f t="shared" si="30"/>
        <v>97.5</v>
      </c>
      <c r="AK28" s="31">
        <v>6.0</v>
      </c>
      <c r="AL28" s="31">
        <v>6.0</v>
      </c>
      <c r="AM28" s="31">
        <f t="shared" ref="AM28:AN28" si="330">AG28+AK28</f>
        <v>41</v>
      </c>
      <c r="AN28" s="31">
        <f t="shared" si="330"/>
        <v>49</v>
      </c>
      <c r="AO28" s="31">
        <f t="shared" si="32"/>
        <v>90</v>
      </c>
      <c r="AP28" s="31">
        <f t="shared" si="33"/>
        <v>97.82608696</v>
      </c>
      <c r="AQ28" s="117">
        <v>9.0</v>
      </c>
      <c r="AR28" s="117">
        <v>11.0</v>
      </c>
      <c r="AS28" s="31">
        <f t="shared" ref="AS28:AT28" si="331">AM28+AQ28</f>
        <v>50</v>
      </c>
      <c r="AT28" s="31">
        <f t="shared" si="331"/>
        <v>60</v>
      </c>
      <c r="AU28" s="31">
        <f t="shared" si="35"/>
        <v>110</v>
      </c>
      <c r="AV28" s="31">
        <f t="shared" si="36"/>
        <v>97.34513274</v>
      </c>
      <c r="AW28" s="117">
        <v>5.0</v>
      </c>
      <c r="AX28" s="117">
        <v>5.0</v>
      </c>
      <c r="AY28" s="31">
        <f t="shared" ref="AY28:AZ28" si="332">AS28+AW28</f>
        <v>55</v>
      </c>
      <c r="AZ28" s="31">
        <f t="shared" si="332"/>
        <v>65</v>
      </c>
      <c r="BA28" s="117">
        <f t="shared" si="38"/>
        <v>120</v>
      </c>
      <c r="BB28" s="31">
        <f t="shared" si="39"/>
        <v>96.77419355</v>
      </c>
      <c r="BC28" s="117">
        <v>5.0</v>
      </c>
      <c r="BD28" s="117">
        <v>10.0</v>
      </c>
      <c r="BE28" s="31">
        <f t="shared" ref="BE28:BF28" si="333">AY28+BC28</f>
        <v>60</v>
      </c>
      <c r="BF28" s="31">
        <f t="shared" si="333"/>
        <v>75</v>
      </c>
      <c r="BG28" s="31">
        <f t="shared" si="41"/>
        <v>135</v>
      </c>
      <c r="BH28" s="31">
        <f t="shared" si="42"/>
        <v>96.42857143</v>
      </c>
      <c r="BI28" s="118">
        <v>8.0</v>
      </c>
      <c r="BJ28" s="118">
        <v>8.0</v>
      </c>
      <c r="BK28" s="31">
        <f t="shared" ref="BK28:BL28" si="334">BE28+BI28</f>
        <v>68</v>
      </c>
      <c r="BL28" s="31">
        <f t="shared" si="334"/>
        <v>83</v>
      </c>
      <c r="BM28" s="31">
        <f t="shared" si="44"/>
        <v>151</v>
      </c>
      <c r="BN28" s="31">
        <f t="shared" si="45"/>
        <v>94.96855346</v>
      </c>
      <c r="BO28" s="118">
        <v>8.0</v>
      </c>
      <c r="BP28" s="118">
        <v>8.0</v>
      </c>
      <c r="BQ28" s="116">
        <f t="shared" si="46"/>
        <v>76</v>
      </c>
      <c r="BR28" s="116">
        <f t="shared" si="47"/>
        <v>159</v>
      </c>
      <c r="BS28" s="116">
        <f t="shared" si="48"/>
        <v>235</v>
      </c>
      <c r="BT28" s="116">
        <f t="shared" si="49"/>
        <v>94.37751004</v>
      </c>
      <c r="BU28" s="118">
        <v>6.0</v>
      </c>
      <c r="BV28" s="118">
        <v>4.0</v>
      </c>
      <c r="BW28" s="116">
        <f t="shared" ref="BW28:BX28" si="335">BQ28+BU28</f>
        <v>82</v>
      </c>
      <c r="BX28" s="116">
        <f t="shared" si="335"/>
        <v>163</v>
      </c>
      <c r="BY28" s="116">
        <f t="shared" si="51"/>
        <v>245</v>
      </c>
      <c r="BZ28" s="116">
        <f t="shared" si="52"/>
        <v>94.59459459</v>
      </c>
      <c r="CA28" s="118">
        <v>8.0</v>
      </c>
      <c r="CB28" s="118">
        <v>6.0</v>
      </c>
      <c r="CC28" s="116">
        <f t="shared" ref="CC28:CD28" si="336">BW28+CA28</f>
        <v>90</v>
      </c>
      <c r="CD28" s="116">
        <f t="shared" si="336"/>
        <v>169</v>
      </c>
      <c r="CE28" s="116">
        <f t="shared" si="54"/>
        <v>259</v>
      </c>
      <c r="CF28" s="116">
        <f t="shared" si="55"/>
        <v>94.87179487</v>
      </c>
      <c r="CG28" s="118">
        <v>5.0</v>
      </c>
      <c r="CH28" s="118">
        <v>4.0</v>
      </c>
      <c r="CI28" s="116">
        <f t="shared" si="202"/>
        <v>97</v>
      </c>
      <c r="CJ28" s="116">
        <f t="shared" si="203"/>
        <v>173</v>
      </c>
      <c r="CK28" s="116">
        <f t="shared" si="57"/>
        <v>270</v>
      </c>
      <c r="CL28" s="116">
        <f t="shared" si="58"/>
        <v>94.40559441</v>
      </c>
      <c r="CM28" s="139">
        <f t="shared" si="59"/>
        <v>95.09803922</v>
      </c>
      <c r="CN28" s="139">
        <f t="shared" si="60"/>
        <v>94.02173913</v>
      </c>
    </row>
    <row r="29" ht="15.75" customHeight="1">
      <c r="A29" s="35">
        <v>24.0</v>
      </c>
      <c r="B29" s="36" t="s">
        <v>46</v>
      </c>
      <c r="C29" s="31">
        <v>4.0</v>
      </c>
      <c r="D29" s="31">
        <v>10.0</v>
      </c>
      <c r="E29" s="31">
        <f t="shared" si="14"/>
        <v>14</v>
      </c>
      <c r="F29" s="31">
        <f t="shared" si="15"/>
        <v>100</v>
      </c>
      <c r="G29" s="31">
        <v>7.0</v>
      </c>
      <c r="H29" s="31">
        <v>10.0</v>
      </c>
      <c r="I29" s="31">
        <f t="shared" ref="I29:J29" si="337">C29+G29</f>
        <v>11</v>
      </c>
      <c r="J29" s="31">
        <f t="shared" si="337"/>
        <v>20</v>
      </c>
      <c r="K29" s="31">
        <f t="shared" si="17"/>
        <v>31</v>
      </c>
      <c r="L29" s="31">
        <f t="shared" si="18"/>
        <v>100</v>
      </c>
      <c r="M29" s="31">
        <v>6.0</v>
      </c>
      <c r="N29" s="31">
        <v>8.0</v>
      </c>
      <c r="O29" s="31">
        <f t="shared" ref="O29:P29" si="338">I29+M29</f>
        <v>17</v>
      </c>
      <c r="P29" s="31">
        <f t="shared" si="338"/>
        <v>28</v>
      </c>
      <c r="Q29" s="31">
        <f t="shared" si="20"/>
        <v>45</v>
      </c>
      <c r="R29" s="31">
        <f t="shared" si="21"/>
        <v>100</v>
      </c>
      <c r="S29" s="31">
        <v>6.0</v>
      </c>
      <c r="T29" s="31">
        <v>6.0</v>
      </c>
      <c r="U29" s="31">
        <f t="shared" ref="U29:V29" si="339">S29+O29</f>
        <v>23</v>
      </c>
      <c r="V29" s="31">
        <f t="shared" si="339"/>
        <v>34</v>
      </c>
      <c r="W29" s="31">
        <f t="shared" si="23"/>
        <v>57</v>
      </c>
      <c r="X29" s="31">
        <f t="shared" si="24"/>
        <v>100</v>
      </c>
      <c r="Y29" s="31">
        <v>7.0</v>
      </c>
      <c r="Z29" s="31">
        <v>7.0</v>
      </c>
      <c r="AA29" s="31">
        <f t="shared" ref="AA29:AB29" si="340">U29+Y29</f>
        <v>30</v>
      </c>
      <c r="AB29" s="31">
        <f t="shared" si="340"/>
        <v>41</v>
      </c>
      <c r="AC29" s="31">
        <f t="shared" si="256"/>
        <v>71</v>
      </c>
      <c r="AD29" s="31">
        <f t="shared" si="27"/>
        <v>100</v>
      </c>
      <c r="AE29" s="31">
        <v>5.0</v>
      </c>
      <c r="AF29" s="31">
        <v>3.0</v>
      </c>
      <c r="AG29" s="31">
        <f t="shared" ref="AG29:AH29" si="341">AA29+AE29</f>
        <v>35</v>
      </c>
      <c r="AH29" s="31">
        <f t="shared" si="341"/>
        <v>44</v>
      </c>
      <c r="AI29" s="31">
        <f t="shared" si="29"/>
        <v>79</v>
      </c>
      <c r="AJ29" s="31">
        <f t="shared" si="30"/>
        <v>98.75</v>
      </c>
      <c r="AK29" s="31">
        <v>6.0</v>
      </c>
      <c r="AL29" s="31">
        <v>6.0</v>
      </c>
      <c r="AM29" s="31">
        <f t="shared" ref="AM29:AN29" si="342">AG29+AK29</f>
        <v>41</v>
      </c>
      <c r="AN29" s="31">
        <f t="shared" si="342"/>
        <v>50</v>
      </c>
      <c r="AO29" s="31">
        <f t="shared" si="32"/>
        <v>91</v>
      </c>
      <c r="AP29" s="31">
        <f t="shared" si="33"/>
        <v>98.91304348</v>
      </c>
      <c r="AQ29" s="117">
        <v>9.0</v>
      </c>
      <c r="AR29" s="117">
        <v>10.0</v>
      </c>
      <c r="AS29" s="31">
        <f t="shared" ref="AS29:AT29" si="343">AM29+AQ29</f>
        <v>50</v>
      </c>
      <c r="AT29" s="31">
        <f t="shared" si="343"/>
        <v>60</v>
      </c>
      <c r="AU29" s="31">
        <f t="shared" si="35"/>
        <v>110</v>
      </c>
      <c r="AV29" s="31">
        <f t="shared" si="36"/>
        <v>97.34513274</v>
      </c>
      <c r="AW29" s="117">
        <v>4.0</v>
      </c>
      <c r="AX29" s="117">
        <v>5.0</v>
      </c>
      <c r="AY29" s="31">
        <f t="shared" ref="AY29:AZ29" si="344">AS29+AW29</f>
        <v>54</v>
      </c>
      <c r="AZ29" s="31">
        <f t="shared" si="344"/>
        <v>65</v>
      </c>
      <c r="BA29" s="117">
        <f t="shared" si="38"/>
        <v>119</v>
      </c>
      <c r="BB29" s="31">
        <f t="shared" si="39"/>
        <v>95.96774194</v>
      </c>
      <c r="BC29" s="117">
        <v>5.0</v>
      </c>
      <c r="BD29" s="117">
        <v>9.0</v>
      </c>
      <c r="BE29" s="31">
        <f t="shared" ref="BE29:BF29" si="345">AY29+BC29</f>
        <v>59</v>
      </c>
      <c r="BF29" s="31">
        <f t="shared" si="345"/>
        <v>74</v>
      </c>
      <c r="BG29" s="31">
        <f t="shared" si="41"/>
        <v>133</v>
      </c>
      <c r="BH29" s="31">
        <f t="shared" si="42"/>
        <v>95</v>
      </c>
      <c r="BI29" s="118">
        <v>9.0</v>
      </c>
      <c r="BJ29" s="118">
        <v>9.0</v>
      </c>
      <c r="BK29" s="31">
        <f t="shared" ref="BK29:BL29" si="346">BE29+BI29</f>
        <v>68</v>
      </c>
      <c r="BL29" s="31">
        <f t="shared" si="346"/>
        <v>83</v>
      </c>
      <c r="BM29" s="31">
        <f t="shared" si="44"/>
        <v>151</v>
      </c>
      <c r="BN29" s="31">
        <f t="shared" si="45"/>
        <v>94.96855346</v>
      </c>
      <c r="BO29" s="118">
        <v>9.0</v>
      </c>
      <c r="BP29" s="118">
        <v>9.0</v>
      </c>
      <c r="BQ29" s="116">
        <f t="shared" si="46"/>
        <v>77</v>
      </c>
      <c r="BR29" s="116">
        <f t="shared" si="47"/>
        <v>160</v>
      </c>
      <c r="BS29" s="116">
        <f t="shared" si="48"/>
        <v>237</v>
      </c>
      <c r="BT29" s="116">
        <f t="shared" si="49"/>
        <v>95.18072289</v>
      </c>
      <c r="BU29" s="118">
        <v>6.0</v>
      </c>
      <c r="BV29" s="118">
        <v>3.0</v>
      </c>
      <c r="BW29" s="116">
        <f t="shared" ref="BW29:BX29" si="347">BQ29+BU29</f>
        <v>83</v>
      </c>
      <c r="BX29" s="116">
        <f t="shared" si="347"/>
        <v>163</v>
      </c>
      <c r="BY29" s="116">
        <f t="shared" si="51"/>
        <v>246</v>
      </c>
      <c r="BZ29" s="116">
        <f t="shared" si="52"/>
        <v>94.98069498</v>
      </c>
      <c r="CA29" s="118">
        <v>8.0</v>
      </c>
      <c r="CB29" s="118">
        <v>6.0</v>
      </c>
      <c r="CC29" s="116">
        <f t="shared" ref="CC29:CD29" si="348">BW29+CA29</f>
        <v>91</v>
      </c>
      <c r="CD29" s="116">
        <f t="shared" si="348"/>
        <v>169</v>
      </c>
      <c r="CE29" s="116">
        <f t="shared" si="54"/>
        <v>260</v>
      </c>
      <c r="CF29" s="116">
        <f t="shared" si="55"/>
        <v>95.23809524</v>
      </c>
      <c r="CG29" s="118">
        <v>7.0</v>
      </c>
      <c r="CH29" s="118">
        <v>5.0</v>
      </c>
      <c r="CI29" s="116">
        <f t="shared" si="202"/>
        <v>98</v>
      </c>
      <c r="CJ29" s="116">
        <f t="shared" si="203"/>
        <v>174</v>
      </c>
      <c r="CK29" s="116">
        <f t="shared" si="57"/>
        <v>272</v>
      </c>
      <c r="CL29" s="116">
        <f t="shared" si="58"/>
        <v>95.1048951</v>
      </c>
      <c r="CM29" s="139">
        <f t="shared" si="59"/>
        <v>96.07843137</v>
      </c>
      <c r="CN29" s="139">
        <f t="shared" si="60"/>
        <v>94.56521739</v>
      </c>
    </row>
    <row r="30" ht="15.75" customHeight="1">
      <c r="A30" s="35">
        <v>25.0</v>
      </c>
      <c r="B30" s="36" t="s">
        <v>47</v>
      </c>
      <c r="C30" s="31">
        <v>4.0</v>
      </c>
      <c r="D30" s="31">
        <v>10.0</v>
      </c>
      <c r="E30" s="31">
        <f t="shared" si="14"/>
        <v>14</v>
      </c>
      <c r="F30" s="31">
        <f t="shared" si="15"/>
        <v>100</v>
      </c>
      <c r="G30" s="31">
        <v>7.0</v>
      </c>
      <c r="H30" s="31">
        <v>10.0</v>
      </c>
      <c r="I30" s="31">
        <f t="shared" ref="I30:J30" si="349">C30+G30</f>
        <v>11</v>
      </c>
      <c r="J30" s="31">
        <f t="shared" si="349"/>
        <v>20</v>
      </c>
      <c r="K30" s="31">
        <f t="shared" si="17"/>
        <v>31</v>
      </c>
      <c r="L30" s="31">
        <f t="shared" si="18"/>
        <v>100</v>
      </c>
      <c r="M30" s="31">
        <v>6.0</v>
      </c>
      <c r="N30" s="31">
        <v>8.0</v>
      </c>
      <c r="O30" s="31">
        <f t="shared" ref="O30:P30" si="350">I30+M30</f>
        <v>17</v>
      </c>
      <c r="P30" s="31">
        <f t="shared" si="350"/>
        <v>28</v>
      </c>
      <c r="Q30" s="31">
        <f t="shared" si="20"/>
        <v>45</v>
      </c>
      <c r="R30" s="31">
        <f t="shared" si="21"/>
        <v>100</v>
      </c>
      <c r="S30" s="31">
        <v>6.0</v>
      </c>
      <c r="T30" s="31">
        <v>6.0</v>
      </c>
      <c r="U30" s="31">
        <f t="shared" ref="U30:V30" si="351">S30+O30</f>
        <v>23</v>
      </c>
      <c r="V30" s="31">
        <f t="shared" si="351"/>
        <v>34</v>
      </c>
      <c r="W30" s="31">
        <f t="shared" si="23"/>
        <v>57</v>
      </c>
      <c r="X30" s="31">
        <f t="shared" si="24"/>
        <v>100</v>
      </c>
      <c r="Y30" s="31">
        <v>6.0</v>
      </c>
      <c r="Z30" s="31">
        <v>7.0</v>
      </c>
      <c r="AA30" s="31">
        <f t="shared" ref="AA30:AB30" si="352">U30+Y30</f>
        <v>29</v>
      </c>
      <c r="AB30" s="31">
        <f t="shared" si="352"/>
        <v>41</v>
      </c>
      <c r="AC30" s="31">
        <f t="shared" si="256"/>
        <v>70</v>
      </c>
      <c r="AD30" s="31">
        <f t="shared" si="27"/>
        <v>98.5915493</v>
      </c>
      <c r="AE30" s="31">
        <v>5.0</v>
      </c>
      <c r="AF30" s="31">
        <v>3.0</v>
      </c>
      <c r="AG30" s="31">
        <f t="shared" ref="AG30:AH30" si="353">AA30+AE30</f>
        <v>34</v>
      </c>
      <c r="AH30" s="31">
        <f t="shared" si="353"/>
        <v>44</v>
      </c>
      <c r="AI30" s="31">
        <f t="shared" si="29"/>
        <v>78</v>
      </c>
      <c r="AJ30" s="31">
        <f t="shared" si="30"/>
        <v>97.5</v>
      </c>
      <c r="AK30" s="31">
        <v>6.0</v>
      </c>
      <c r="AL30" s="31">
        <v>6.0</v>
      </c>
      <c r="AM30" s="31">
        <f t="shared" ref="AM30:AN30" si="354">AG30+AK30</f>
        <v>40</v>
      </c>
      <c r="AN30" s="31">
        <f t="shared" si="354"/>
        <v>50</v>
      </c>
      <c r="AO30" s="31">
        <f t="shared" si="32"/>
        <v>90</v>
      </c>
      <c r="AP30" s="31">
        <f t="shared" si="33"/>
        <v>97.82608696</v>
      </c>
      <c r="AQ30" s="117">
        <v>9.0</v>
      </c>
      <c r="AR30" s="117">
        <v>12.0</v>
      </c>
      <c r="AS30" s="31">
        <f t="shared" ref="AS30:AT30" si="355">AM30+AQ30</f>
        <v>49</v>
      </c>
      <c r="AT30" s="31">
        <f t="shared" si="355"/>
        <v>62</v>
      </c>
      <c r="AU30" s="31">
        <f t="shared" si="35"/>
        <v>111</v>
      </c>
      <c r="AV30" s="31">
        <f t="shared" si="36"/>
        <v>98.2300885</v>
      </c>
      <c r="AW30" s="117">
        <v>5.0</v>
      </c>
      <c r="AX30" s="117">
        <v>5.0</v>
      </c>
      <c r="AY30" s="31">
        <f t="shared" ref="AY30:AZ30" si="356">AS30+AW30</f>
        <v>54</v>
      </c>
      <c r="AZ30" s="31">
        <f t="shared" si="356"/>
        <v>67</v>
      </c>
      <c r="BA30" s="117">
        <f t="shared" si="38"/>
        <v>121</v>
      </c>
      <c r="BB30" s="31">
        <f t="shared" si="39"/>
        <v>97.58064516</v>
      </c>
      <c r="BC30" s="117">
        <v>5.0</v>
      </c>
      <c r="BD30" s="117">
        <v>11.0</v>
      </c>
      <c r="BE30" s="31">
        <f t="shared" ref="BE30:BF30" si="357">AY30+BC30</f>
        <v>59</v>
      </c>
      <c r="BF30" s="31">
        <f t="shared" si="357"/>
        <v>78</v>
      </c>
      <c r="BG30" s="31">
        <f t="shared" si="41"/>
        <v>137</v>
      </c>
      <c r="BH30" s="31">
        <f t="shared" si="42"/>
        <v>97.85714286</v>
      </c>
      <c r="BI30" s="118">
        <v>8.0</v>
      </c>
      <c r="BJ30" s="118">
        <v>8.0</v>
      </c>
      <c r="BK30" s="31">
        <f t="shared" ref="BK30:BL30" si="358">BE30+BI30</f>
        <v>67</v>
      </c>
      <c r="BL30" s="31">
        <f t="shared" si="358"/>
        <v>86</v>
      </c>
      <c r="BM30" s="31">
        <f t="shared" si="44"/>
        <v>153</v>
      </c>
      <c r="BN30" s="31">
        <f t="shared" si="45"/>
        <v>96.22641509</v>
      </c>
      <c r="BO30" s="118">
        <v>9.0</v>
      </c>
      <c r="BP30" s="118">
        <v>9.0</v>
      </c>
      <c r="BQ30" s="116">
        <f t="shared" si="46"/>
        <v>76</v>
      </c>
      <c r="BR30" s="116">
        <f t="shared" si="47"/>
        <v>162</v>
      </c>
      <c r="BS30" s="116">
        <f t="shared" si="48"/>
        <v>238</v>
      </c>
      <c r="BT30" s="116">
        <f t="shared" si="49"/>
        <v>95.58232932</v>
      </c>
      <c r="BU30" s="118">
        <v>6.0</v>
      </c>
      <c r="BV30" s="118">
        <v>4.0</v>
      </c>
      <c r="BW30" s="116">
        <f t="shared" ref="BW30:BX30" si="359">BQ30+BU30</f>
        <v>82</v>
      </c>
      <c r="BX30" s="116">
        <f t="shared" si="359"/>
        <v>166</v>
      </c>
      <c r="BY30" s="116">
        <f t="shared" si="51"/>
        <v>248</v>
      </c>
      <c r="BZ30" s="116">
        <f t="shared" si="52"/>
        <v>95.75289575</v>
      </c>
      <c r="CA30" s="118">
        <v>7.0</v>
      </c>
      <c r="CB30" s="118">
        <v>6.0</v>
      </c>
      <c r="CC30" s="116">
        <f t="shared" ref="CC30:CD30" si="360">BW30+CA30</f>
        <v>89</v>
      </c>
      <c r="CD30" s="116">
        <f t="shared" si="360"/>
        <v>172</v>
      </c>
      <c r="CE30" s="116">
        <f t="shared" si="54"/>
        <v>261</v>
      </c>
      <c r="CF30" s="116">
        <f t="shared" si="55"/>
        <v>95.6043956</v>
      </c>
      <c r="CG30" s="118">
        <v>7.0</v>
      </c>
      <c r="CH30" s="118">
        <v>6.0</v>
      </c>
      <c r="CI30" s="116">
        <f t="shared" si="202"/>
        <v>96</v>
      </c>
      <c r="CJ30" s="116">
        <f t="shared" si="203"/>
        <v>178</v>
      </c>
      <c r="CK30" s="116">
        <f t="shared" si="57"/>
        <v>274</v>
      </c>
      <c r="CL30" s="116">
        <f t="shared" si="58"/>
        <v>95.8041958</v>
      </c>
      <c r="CM30" s="139">
        <f t="shared" si="59"/>
        <v>94.11764706</v>
      </c>
      <c r="CN30" s="139">
        <f t="shared" si="60"/>
        <v>96.73913043</v>
      </c>
    </row>
    <row r="31" ht="15.75" customHeight="1">
      <c r="A31" s="35">
        <v>26.0</v>
      </c>
      <c r="B31" s="36" t="s">
        <v>48</v>
      </c>
      <c r="C31" s="31">
        <v>4.0</v>
      </c>
      <c r="D31" s="31">
        <v>10.0</v>
      </c>
      <c r="E31" s="31">
        <f t="shared" si="14"/>
        <v>14</v>
      </c>
      <c r="F31" s="31">
        <f t="shared" si="15"/>
        <v>100</v>
      </c>
      <c r="G31" s="31">
        <v>7.0</v>
      </c>
      <c r="H31" s="31">
        <v>9.0</v>
      </c>
      <c r="I31" s="31">
        <f t="shared" ref="I31:J31" si="361">C31+G31</f>
        <v>11</v>
      </c>
      <c r="J31" s="31">
        <f t="shared" si="361"/>
        <v>19</v>
      </c>
      <c r="K31" s="31">
        <f t="shared" si="17"/>
        <v>30</v>
      </c>
      <c r="L31" s="31">
        <f t="shared" si="18"/>
        <v>96.77419355</v>
      </c>
      <c r="M31" s="31">
        <v>6.0</v>
      </c>
      <c r="N31" s="31">
        <v>8.0</v>
      </c>
      <c r="O31" s="31">
        <f t="shared" ref="O31:P31" si="362">I31+M31</f>
        <v>17</v>
      </c>
      <c r="P31" s="31">
        <f t="shared" si="362"/>
        <v>27</v>
      </c>
      <c r="Q31" s="31">
        <f t="shared" si="20"/>
        <v>44</v>
      </c>
      <c r="R31" s="31">
        <f t="shared" si="21"/>
        <v>97.77777778</v>
      </c>
      <c r="S31" s="31">
        <v>6.0</v>
      </c>
      <c r="T31" s="31">
        <v>6.0</v>
      </c>
      <c r="U31" s="31">
        <f t="shared" ref="U31:V31" si="363">S31+O31</f>
        <v>23</v>
      </c>
      <c r="V31" s="31">
        <f t="shared" si="363"/>
        <v>33</v>
      </c>
      <c r="W31" s="31">
        <f t="shared" si="23"/>
        <v>56</v>
      </c>
      <c r="X31" s="31">
        <f t="shared" si="24"/>
        <v>98.24561404</v>
      </c>
      <c r="Y31" s="31">
        <v>7.0</v>
      </c>
      <c r="Z31" s="31">
        <v>7.0</v>
      </c>
      <c r="AA31" s="31">
        <f t="shared" ref="AA31:AB31" si="364">U31+Y31</f>
        <v>30</v>
      </c>
      <c r="AB31" s="31">
        <f t="shared" si="364"/>
        <v>40</v>
      </c>
      <c r="AC31" s="31">
        <f t="shared" si="256"/>
        <v>70</v>
      </c>
      <c r="AD31" s="31">
        <f t="shared" si="27"/>
        <v>98.5915493</v>
      </c>
      <c r="AE31" s="31">
        <v>6.0</v>
      </c>
      <c r="AF31" s="31">
        <v>3.0</v>
      </c>
      <c r="AG31" s="31">
        <f t="shared" ref="AG31:AH31" si="365">AA31+AE31</f>
        <v>36</v>
      </c>
      <c r="AH31" s="31">
        <f t="shared" si="365"/>
        <v>43</v>
      </c>
      <c r="AI31" s="31">
        <f t="shared" si="29"/>
        <v>79</v>
      </c>
      <c r="AJ31" s="31">
        <f t="shared" si="30"/>
        <v>98.75</v>
      </c>
      <c r="AK31" s="31">
        <v>5.0</v>
      </c>
      <c r="AL31" s="31">
        <v>5.0</v>
      </c>
      <c r="AM31" s="31">
        <f t="shared" ref="AM31:AN31" si="366">AG31+AK31</f>
        <v>41</v>
      </c>
      <c r="AN31" s="31">
        <f t="shared" si="366"/>
        <v>48</v>
      </c>
      <c r="AO31" s="31">
        <f t="shared" si="32"/>
        <v>89</v>
      </c>
      <c r="AP31" s="31">
        <f t="shared" si="33"/>
        <v>96.73913043</v>
      </c>
      <c r="AQ31" s="117">
        <v>9.0</v>
      </c>
      <c r="AR31" s="117">
        <v>12.0</v>
      </c>
      <c r="AS31" s="31">
        <f t="shared" ref="AS31:AT31" si="367">AM31+AQ31</f>
        <v>50</v>
      </c>
      <c r="AT31" s="31">
        <f t="shared" si="367"/>
        <v>60</v>
      </c>
      <c r="AU31" s="31">
        <f t="shared" si="35"/>
        <v>110</v>
      </c>
      <c r="AV31" s="31">
        <f t="shared" si="36"/>
        <v>97.34513274</v>
      </c>
      <c r="AW31" s="117">
        <v>6.0</v>
      </c>
      <c r="AX31" s="117">
        <v>5.0</v>
      </c>
      <c r="AY31" s="31">
        <f t="shared" ref="AY31:AZ31" si="368">AS31+AW31</f>
        <v>56</v>
      </c>
      <c r="AZ31" s="31">
        <f t="shared" si="368"/>
        <v>65</v>
      </c>
      <c r="BA31" s="117">
        <f t="shared" si="38"/>
        <v>121</v>
      </c>
      <c r="BB31" s="31">
        <f t="shared" si="39"/>
        <v>97.58064516</v>
      </c>
      <c r="BC31" s="117">
        <v>5.0</v>
      </c>
      <c r="BD31" s="117">
        <v>10.0</v>
      </c>
      <c r="BE31" s="31">
        <f t="shared" ref="BE31:BF31" si="369">AY31+BC31</f>
        <v>61</v>
      </c>
      <c r="BF31" s="31">
        <f t="shared" si="369"/>
        <v>75</v>
      </c>
      <c r="BG31" s="31">
        <f t="shared" si="41"/>
        <v>136</v>
      </c>
      <c r="BH31" s="31">
        <f t="shared" si="42"/>
        <v>97.14285714</v>
      </c>
      <c r="BI31" s="118">
        <v>9.0</v>
      </c>
      <c r="BJ31" s="118">
        <v>9.0</v>
      </c>
      <c r="BK31" s="31">
        <f t="shared" ref="BK31:BL31" si="370">BE31+BI31</f>
        <v>70</v>
      </c>
      <c r="BL31" s="31">
        <f t="shared" si="370"/>
        <v>84</v>
      </c>
      <c r="BM31" s="31">
        <f t="shared" si="44"/>
        <v>154</v>
      </c>
      <c r="BN31" s="31">
        <f t="shared" si="45"/>
        <v>96.85534591</v>
      </c>
      <c r="BO31" s="118">
        <v>9.0</v>
      </c>
      <c r="BP31" s="118">
        <v>9.0</v>
      </c>
      <c r="BQ31" s="116">
        <f t="shared" si="46"/>
        <v>79</v>
      </c>
      <c r="BR31" s="116">
        <f t="shared" si="47"/>
        <v>163</v>
      </c>
      <c r="BS31" s="116">
        <f t="shared" si="48"/>
        <v>242</v>
      </c>
      <c r="BT31" s="116">
        <f t="shared" si="49"/>
        <v>97.18875502</v>
      </c>
      <c r="BU31" s="118">
        <v>6.0</v>
      </c>
      <c r="BV31" s="118">
        <v>4.0</v>
      </c>
      <c r="BW31" s="116">
        <f t="shared" ref="BW31:BX31" si="371">BQ31+BU31</f>
        <v>85</v>
      </c>
      <c r="BX31" s="116">
        <f t="shared" si="371"/>
        <v>167</v>
      </c>
      <c r="BY31" s="116">
        <f t="shared" si="51"/>
        <v>252</v>
      </c>
      <c r="BZ31" s="116">
        <f t="shared" si="52"/>
        <v>97.2972973</v>
      </c>
      <c r="CA31" s="118">
        <v>8.0</v>
      </c>
      <c r="CB31" s="118">
        <v>6.0</v>
      </c>
      <c r="CC31" s="116">
        <f t="shared" ref="CC31:CD31" si="372">BW31+CA31</f>
        <v>93</v>
      </c>
      <c r="CD31" s="116">
        <f t="shared" si="372"/>
        <v>173</v>
      </c>
      <c r="CE31" s="116">
        <f t="shared" si="54"/>
        <v>266</v>
      </c>
      <c r="CF31" s="116">
        <f t="shared" si="55"/>
        <v>97.43589744</v>
      </c>
      <c r="CG31" s="118">
        <v>7.0</v>
      </c>
      <c r="CH31" s="118">
        <v>6.0</v>
      </c>
      <c r="CI31" s="116">
        <f t="shared" si="202"/>
        <v>100</v>
      </c>
      <c r="CJ31" s="116">
        <f t="shared" si="203"/>
        <v>179</v>
      </c>
      <c r="CK31" s="116">
        <f t="shared" si="57"/>
        <v>279</v>
      </c>
      <c r="CL31" s="116">
        <f t="shared" si="58"/>
        <v>97.55244755</v>
      </c>
      <c r="CM31" s="139">
        <f t="shared" si="59"/>
        <v>98.03921569</v>
      </c>
      <c r="CN31" s="139">
        <f t="shared" si="60"/>
        <v>97.2826087</v>
      </c>
    </row>
    <row r="32" ht="15.75" customHeight="1">
      <c r="A32" s="35">
        <v>27.0</v>
      </c>
      <c r="B32" s="36" t="s">
        <v>49</v>
      </c>
      <c r="C32" s="31">
        <v>4.0</v>
      </c>
      <c r="D32" s="31">
        <v>10.0</v>
      </c>
      <c r="E32" s="31">
        <f t="shared" si="14"/>
        <v>14</v>
      </c>
      <c r="F32" s="31">
        <f t="shared" si="15"/>
        <v>100</v>
      </c>
      <c r="G32" s="31">
        <v>7.0</v>
      </c>
      <c r="H32" s="31">
        <v>10.0</v>
      </c>
      <c r="I32" s="31">
        <f t="shared" ref="I32:J32" si="373">C32+G32</f>
        <v>11</v>
      </c>
      <c r="J32" s="31">
        <f t="shared" si="373"/>
        <v>20</v>
      </c>
      <c r="K32" s="31">
        <f t="shared" si="17"/>
        <v>31</v>
      </c>
      <c r="L32" s="31">
        <f t="shared" si="18"/>
        <v>100</v>
      </c>
      <c r="M32" s="31">
        <v>6.0</v>
      </c>
      <c r="N32" s="31">
        <v>8.0</v>
      </c>
      <c r="O32" s="31">
        <f t="shared" ref="O32:P32" si="374">I32+M32</f>
        <v>17</v>
      </c>
      <c r="P32" s="31">
        <f t="shared" si="374"/>
        <v>28</v>
      </c>
      <c r="Q32" s="31">
        <f t="shared" si="20"/>
        <v>45</v>
      </c>
      <c r="R32" s="31">
        <f t="shared" si="21"/>
        <v>100</v>
      </c>
      <c r="S32" s="31">
        <v>6.0</v>
      </c>
      <c r="T32" s="31">
        <v>6.0</v>
      </c>
      <c r="U32" s="31">
        <f t="shared" ref="U32:V32" si="375">S32+O32</f>
        <v>23</v>
      </c>
      <c r="V32" s="31">
        <f t="shared" si="375"/>
        <v>34</v>
      </c>
      <c r="W32" s="31">
        <f t="shared" si="23"/>
        <v>57</v>
      </c>
      <c r="X32" s="31">
        <f t="shared" si="24"/>
        <v>100</v>
      </c>
      <c r="Y32" s="31">
        <v>7.0</v>
      </c>
      <c r="Z32" s="31">
        <v>7.0</v>
      </c>
      <c r="AA32" s="31">
        <f t="shared" ref="AA32:AB32" si="376">U32+Y32</f>
        <v>30</v>
      </c>
      <c r="AB32" s="31">
        <f t="shared" si="376"/>
        <v>41</v>
      </c>
      <c r="AC32" s="31">
        <f t="shared" si="256"/>
        <v>71</v>
      </c>
      <c r="AD32" s="31">
        <f t="shared" si="27"/>
        <v>100</v>
      </c>
      <c r="AE32" s="31">
        <v>5.0</v>
      </c>
      <c r="AF32" s="31">
        <v>3.0</v>
      </c>
      <c r="AG32" s="31">
        <f t="shared" ref="AG32:AH32" si="377">AA32+AE32</f>
        <v>35</v>
      </c>
      <c r="AH32" s="31">
        <f t="shared" si="377"/>
        <v>44</v>
      </c>
      <c r="AI32" s="31">
        <f t="shared" si="29"/>
        <v>79</v>
      </c>
      <c r="AJ32" s="31">
        <f t="shared" si="30"/>
        <v>98.75</v>
      </c>
      <c r="AK32" s="31">
        <v>6.0</v>
      </c>
      <c r="AL32" s="31">
        <v>6.0</v>
      </c>
      <c r="AM32" s="31">
        <f t="shared" ref="AM32:AN32" si="378">AG32+AK32</f>
        <v>41</v>
      </c>
      <c r="AN32" s="31">
        <f t="shared" si="378"/>
        <v>50</v>
      </c>
      <c r="AO32" s="31">
        <f t="shared" si="32"/>
        <v>91</v>
      </c>
      <c r="AP32" s="31">
        <f t="shared" si="33"/>
        <v>98.91304348</v>
      </c>
      <c r="AQ32" s="117">
        <v>9.0</v>
      </c>
      <c r="AR32" s="117">
        <v>12.0</v>
      </c>
      <c r="AS32" s="31">
        <f t="shared" ref="AS32:AT32" si="379">AM32+AQ32</f>
        <v>50</v>
      </c>
      <c r="AT32" s="31">
        <f t="shared" si="379"/>
        <v>62</v>
      </c>
      <c r="AU32" s="31">
        <f t="shared" si="35"/>
        <v>112</v>
      </c>
      <c r="AV32" s="31">
        <f t="shared" si="36"/>
        <v>99.11504425</v>
      </c>
      <c r="AW32" s="117">
        <v>5.0</v>
      </c>
      <c r="AX32" s="117">
        <v>5.0</v>
      </c>
      <c r="AY32" s="31">
        <f t="shared" ref="AY32:AZ32" si="380">AS32+AW32</f>
        <v>55</v>
      </c>
      <c r="AZ32" s="31">
        <f t="shared" si="380"/>
        <v>67</v>
      </c>
      <c r="BA32" s="117">
        <f t="shared" si="38"/>
        <v>122</v>
      </c>
      <c r="BB32" s="31">
        <f t="shared" si="39"/>
        <v>98.38709677</v>
      </c>
      <c r="BC32" s="117">
        <v>5.0</v>
      </c>
      <c r="BD32" s="117">
        <v>10.0</v>
      </c>
      <c r="BE32" s="31">
        <f t="shared" ref="BE32:BF32" si="381">AY32+BC32</f>
        <v>60</v>
      </c>
      <c r="BF32" s="31">
        <f t="shared" si="381"/>
        <v>77</v>
      </c>
      <c r="BG32" s="31">
        <f t="shared" si="41"/>
        <v>137</v>
      </c>
      <c r="BH32" s="31">
        <f t="shared" si="42"/>
        <v>97.85714286</v>
      </c>
      <c r="BI32" s="118">
        <v>10.0</v>
      </c>
      <c r="BJ32" s="118">
        <v>9.0</v>
      </c>
      <c r="BK32" s="31">
        <f t="shared" ref="BK32:BL32" si="382">BE32+BI32</f>
        <v>70</v>
      </c>
      <c r="BL32" s="31">
        <f t="shared" si="382"/>
        <v>86</v>
      </c>
      <c r="BM32" s="31">
        <f t="shared" si="44"/>
        <v>156</v>
      </c>
      <c r="BN32" s="31">
        <f t="shared" si="45"/>
        <v>98.11320755</v>
      </c>
      <c r="BO32" s="118">
        <v>9.0</v>
      </c>
      <c r="BP32" s="118">
        <v>8.0</v>
      </c>
      <c r="BQ32" s="116">
        <f t="shared" si="46"/>
        <v>79</v>
      </c>
      <c r="BR32" s="116">
        <f t="shared" si="47"/>
        <v>165</v>
      </c>
      <c r="BS32" s="116">
        <f t="shared" si="48"/>
        <v>244</v>
      </c>
      <c r="BT32" s="116">
        <f t="shared" si="49"/>
        <v>97.99196787</v>
      </c>
      <c r="BU32" s="118">
        <v>6.0</v>
      </c>
      <c r="BV32" s="118">
        <v>4.0</v>
      </c>
      <c r="BW32" s="116">
        <f t="shared" ref="BW32:BX32" si="383">BQ32+BU32</f>
        <v>85</v>
      </c>
      <c r="BX32" s="116">
        <f t="shared" si="383"/>
        <v>169</v>
      </c>
      <c r="BY32" s="116">
        <f t="shared" si="51"/>
        <v>254</v>
      </c>
      <c r="BZ32" s="116">
        <f t="shared" si="52"/>
        <v>98.06949807</v>
      </c>
      <c r="CA32" s="118">
        <v>8.0</v>
      </c>
      <c r="CB32" s="118">
        <v>6.0</v>
      </c>
      <c r="CC32" s="116">
        <f t="shared" ref="CC32:CD32" si="384">BW32+CA32</f>
        <v>93</v>
      </c>
      <c r="CD32" s="116">
        <f t="shared" si="384"/>
        <v>175</v>
      </c>
      <c r="CE32" s="116">
        <f t="shared" si="54"/>
        <v>268</v>
      </c>
      <c r="CF32" s="116">
        <f t="shared" si="55"/>
        <v>98.16849817</v>
      </c>
      <c r="CG32" s="118">
        <v>7.0</v>
      </c>
      <c r="CH32" s="118">
        <v>6.0</v>
      </c>
      <c r="CI32" s="116">
        <f t="shared" si="202"/>
        <v>99</v>
      </c>
      <c r="CJ32" s="116">
        <f t="shared" si="203"/>
        <v>181</v>
      </c>
      <c r="CK32" s="116">
        <f t="shared" si="57"/>
        <v>280</v>
      </c>
      <c r="CL32" s="116">
        <f t="shared" si="58"/>
        <v>97.9020979</v>
      </c>
      <c r="CM32" s="139">
        <f t="shared" si="59"/>
        <v>97.05882353</v>
      </c>
      <c r="CN32" s="139">
        <f t="shared" si="60"/>
        <v>98.36956522</v>
      </c>
    </row>
    <row r="33" ht="15.75" customHeight="1">
      <c r="A33" s="35">
        <v>28.0</v>
      </c>
      <c r="B33" s="36" t="s">
        <v>50</v>
      </c>
      <c r="C33" s="31">
        <v>1.0</v>
      </c>
      <c r="D33" s="31">
        <v>6.0</v>
      </c>
      <c r="E33" s="31">
        <f t="shared" si="14"/>
        <v>7</v>
      </c>
      <c r="F33" s="31">
        <f t="shared" si="15"/>
        <v>50</v>
      </c>
      <c r="G33" s="31">
        <v>7.0</v>
      </c>
      <c r="H33" s="31">
        <v>10.0</v>
      </c>
      <c r="I33" s="31">
        <f t="shared" ref="I33:J33" si="385">C33+G33</f>
        <v>8</v>
      </c>
      <c r="J33" s="31">
        <f t="shared" si="385"/>
        <v>16</v>
      </c>
      <c r="K33" s="31">
        <f t="shared" si="17"/>
        <v>24</v>
      </c>
      <c r="L33" s="31">
        <f t="shared" si="18"/>
        <v>77.41935484</v>
      </c>
      <c r="M33" s="31">
        <v>6.0</v>
      </c>
      <c r="N33" s="31">
        <v>8.0</v>
      </c>
      <c r="O33" s="31">
        <f t="shared" ref="O33:P33" si="386">I33+M33</f>
        <v>14</v>
      </c>
      <c r="P33" s="31">
        <f t="shared" si="386"/>
        <v>24</v>
      </c>
      <c r="Q33" s="31">
        <f t="shared" si="20"/>
        <v>38</v>
      </c>
      <c r="R33" s="31">
        <f t="shared" si="21"/>
        <v>84.44444444</v>
      </c>
      <c r="S33" s="31">
        <v>6.0</v>
      </c>
      <c r="T33" s="31">
        <v>5.0</v>
      </c>
      <c r="U33" s="31">
        <f t="shared" ref="U33:V33" si="387">S33+O33</f>
        <v>20</v>
      </c>
      <c r="V33" s="31">
        <f t="shared" si="387"/>
        <v>29</v>
      </c>
      <c r="W33" s="31">
        <f t="shared" si="23"/>
        <v>49</v>
      </c>
      <c r="X33" s="31">
        <f t="shared" si="24"/>
        <v>85.96491228</v>
      </c>
      <c r="Y33" s="31">
        <v>7.0</v>
      </c>
      <c r="Z33" s="31">
        <v>6.0</v>
      </c>
      <c r="AA33" s="31">
        <f t="shared" ref="AA33:AB33" si="388">U33+Y33</f>
        <v>27</v>
      </c>
      <c r="AB33" s="31">
        <f t="shared" si="388"/>
        <v>35</v>
      </c>
      <c r="AC33" s="31">
        <f t="shared" si="256"/>
        <v>62</v>
      </c>
      <c r="AD33" s="31">
        <f t="shared" si="27"/>
        <v>87.32394366</v>
      </c>
      <c r="AE33" s="31">
        <v>5.0</v>
      </c>
      <c r="AF33" s="31">
        <v>3.0</v>
      </c>
      <c r="AG33" s="31">
        <f t="shared" ref="AG33:AH33" si="389">AA33+AE33</f>
        <v>32</v>
      </c>
      <c r="AH33" s="31">
        <f t="shared" si="389"/>
        <v>38</v>
      </c>
      <c r="AI33" s="31">
        <f t="shared" si="29"/>
        <v>70</v>
      </c>
      <c r="AJ33" s="31">
        <f t="shared" si="30"/>
        <v>87.5</v>
      </c>
      <c r="AK33" s="31">
        <v>6.0</v>
      </c>
      <c r="AL33" s="31">
        <v>5.0</v>
      </c>
      <c r="AM33" s="31">
        <f t="shared" ref="AM33:AN33" si="390">AG33+AK33</f>
        <v>38</v>
      </c>
      <c r="AN33" s="31">
        <f t="shared" si="390"/>
        <v>43</v>
      </c>
      <c r="AO33" s="31">
        <f t="shared" si="32"/>
        <v>81</v>
      </c>
      <c r="AP33" s="31">
        <f t="shared" si="33"/>
        <v>88.04347826</v>
      </c>
      <c r="AQ33" s="117">
        <v>9.0</v>
      </c>
      <c r="AR33" s="117">
        <v>12.0</v>
      </c>
      <c r="AS33" s="31">
        <f t="shared" ref="AS33:AT33" si="391">AM33+AQ33</f>
        <v>47</v>
      </c>
      <c r="AT33" s="31">
        <f t="shared" si="391"/>
        <v>55</v>
      </c>
      <c r="AU33" s="31">
        <f t="shared" si="35"/>
        <v>102</v>
      </c>
      <c r="AV33" s="31">
        <f t="shared" si="36"/>
        <v>90.26548673</v>
      </c>
      <c r="AW33" s="117">
        <v>5.0</v>
      </c>
      <c r="AX33" s="117">
        <v>4.0</v>
      </c>
      <c r="AY33" s="31">
        <f t="shared" ref="AY33:AZ33" si="392">AS33+AW33</f>
        <v>52</v>
      </c>
      <c r="AZ33" s="31">
        <f t="shared" si="392"/>
        <v>59</v>
      </c>
      <c r="BA33" s="117">
        <f t="shared" si="38"/>
        <v>111</v>
      </c>
      <c r="BB33" s="31">
        <f t="shared" si="39"/>
        <v>89.51612903</v>
      </c>
      <c r="BC33" s="117">
        <v>5.0</v>
      </c>
      <c r="BD33" s="117">
        <v>11.0</v>
      </c>
      <c r="BE33" s="31">
        <f t="shared" ref="BE33:BF33" si="393">AY33+BC33</f>
        <v>57</v>
      </c>
      <c r="BF33" s="31">
        <f t="shared" si="393"/>
        <v>70</v>
      </c>
      <c r="BG33" s="31">
        <f t="shared" si="41"/>
        <v>127</v>
      </c>
      <c r="BH33" s="31">
        <f t="shared" si="42"/>
        <v>90.71428571</v>
      </c>
      <c r="BI33" s="118">
        <v>9.0</v>
      </c>
      <c r="BJ33" s="118">
        <v>9.0</v>
      </c>
      <c r="BK33" s="31">
        <f t="shared" ref="BK33:BL33" si="394">BE33+BI33</f>
        <v>66</v>
      </c>
      <c r="BL33" s="31">
        <f t="shared" si="394"/>
        <v>79</v>
      </c>
      <c r="BM33" s="31">
        <f t="shared" si="44"/>
        <v>145</v>
      </c>
      <c r="BN33" s="31">
        <f t="shared" si="45"/>
        <v>91.19496855</v>
      </c>
      <c r="BO33" s="118">
        <v>9.0</v>
      </c>
      <c r="BP33" s="118">
        <v>9.0</v>
      </c>
      <c r="BQ33" s="116">
        <f t="shared" si="46"/>
        <v>75</v>
      </c>
      <c r="BR33" s="116">
        <f t="shared" si="47"/>
        <v>154</v>
      </c>
      <c r="BS33" s="116">
        <f t="shared" si="48"/>
        <v>229</v>
      </c>
      <c r="BT33" s="116">
        <f t="shared" si="49"/>
        <v>91.96787149</v>
      </c>
      <c r="BU33" s="118">
        <v>6.0</v>
      </c>
      <c r="BV33" s="118">
        <v>4.0</v>
      </c>
      <c r="BW33" s="116">
        <f t="shared" ref="BW33:BX33" si="395">BQ33+BU33</f>
        <v>81</v>
      </c>
      <c r="BX33" s="116">
        <f t="shared" si="395"/>
        <v>158</v>
      </c>
      <c r="BY33" s="116">
        <f t="shared" si="51"/>
        <v>239</v>
      </c>
      <c r="BZ33" s="116">
        <f t="shared" si="52"/>
        <v>92.27799228</v>
      </c>
      <c r="CA33" s="118">
        <v>4.0</v>
      </c>
      <c r="CB33" s="118">
        <v>4.0</v>
      </c>
      <c r="CC33" s="116">
        <f t="shared" ref="CC33:CD33" si="396">BW33+CA33</f>
        <v>85</v>
      </c>
      <c r="CD33" s="116">
        <f t="shared" si="396"/>
        <v>162</v>
      </c>
      <c r="CE33" s="116">
        <f t="shared" si="54"/>
        <v>247</v>
      </c>
      <c r="CF33" s="116">
        <f t="shared" si="55"/>
        <v>90.47619048</v>
      </c>
      <c r="CG33" s="118">
        <v>6.0</v>
      </c>
      <c r="CH33" s="118">
        <v>5.0</v>
      </c>
      <c r="CI33" s="116">
        <f t="shared" si="202"/>
        <v>91</v>
      </c>
      <c r="CJ33" s="116">
        <f t="shared" si="203"/>
        <v>167</v>
      </c>
      <c r="CK33" s="116">
        <f t="shared" si="57"/>
        <v>258</v>
      </c>
      <c r="CL33" s="116">
        <f t="shared" si="58"/>
        <v>90.20979021</v>
      </c>
      <c r="CM33" s="139">
        <f t="shared" si="59"/>
        <v>89.21568627</v>
      </c>
      <c r="CN33" s="139">
        <f t="shared" si="60"/>
        <v>90.76086957</v>
      </c>
    </row>
    <row r="34" ht="15.75" customHeight="1">
      <c r="A34" s="35">
        <v>29.0</v>
      </c>
      <c r="B34" s="36" t="s">
        <v>51</v>
      </c>
      <c r="C34" s="31">
        <v>4.0</v>
      </c>
      <c r="D34" s="31">
        <v>8.0</v>
      </c>
      <c r="E34" s="31">
        <f t="shared" si="14"/>
        <v>12</v>
      </c>
      <c r="F34" s="31">
        <f t="shared" si="15"/>
        <v>85.71428571</v>
      </c>
      <c r="G34" s="31">
        <v>7.0</v>
      </c>
      <c r="H34" s="31">
        <v>10.0</v>
      </c>
      <c r="I34" s="31">
        <f t="shared" ref="I34:J34" si="397">C34+G34</f>
        <v>11</v>
      </c>
      <c r="J34" s="31">
        <f t="shared" si="397"/>
        <v>18</v>
      </c>
      <c r="K34" s="31">
        <f t="shared" si="17"/>
        <v>29</v>
      </c>
      <c r="L34" s="31">
        <f t="shared" si="18"/>
        <v>93.5483871</v>
      </c>
      <c r="M34" s="31">
        <v>6.0</v>
      </c>
      <c r="N34" s="31">
        <v>8.0</v>
      </c>
      <c r="O34" s="31">
        <f t="shared" ref="O34:P34" si="398">I34+M34</f>
        <v>17</v>
      </c>
      <c r="P34" s="31">
        <f t="shared" si="398"/>
        <v>26</v>
      </c>
      <c r="Q34" s="31">
        <f t="shared" si="20"/>
        <v>43</v>
      </c>
      <c r="R34" s="31">
        <f t="shared" si="21"/>
        <v>95.55555556</v>
      </c>
      <c r="S34" s="31">
        <v>6.0</v>
      </c>
      <c r="T34" s="31">
        <v>6.0</v>
      </c>
      <c r="U34" s="31">
        <f t="shared" ref="U34:V34" si="399">S34+O34</f>
        <v>23</v>
      </c>
      <c r="V34" s="31">
        <f t="shared" si="399"/>
        <v>32</v>
      </c>
      <c r="W34" s="31">
        <f t="shared" si="23"/>
        <v>55</v>
      </c>
      <c r="X34" s="31">
        <f t="shared" si="24"/>
        <v>96.49122807</v>
      </c>
      <c r="Y34" s="31">
        <v>7.0</v>
      </c>
      <c r="Z34" s="31">
        <v>6.0</v>
      </c>
      <c r="AA34" s="31">
        <f t="shared" ref="AA34:AB34" si="400">U34+Y34</f>
        <v>30</v>
      </c>
      <c r="AB34" s="31">
        <f t="shared" si="400"/>
        <v>38</v>
      </c>
      <c r="AC34" s="31">
        <f t="shared" si="256"/>
        <v>68</v>
      </c>
      <c r="AD34" s="31">
        <f t="shared" si="27"/>
        <v>95.77464789</v>
      </c>
      <c r="AE34" s="31">
        <v>4.0</v>
      </c>
      <c r="AF34" s="31">
        <v>3.0</v>
      </c>
      <c r="AG34" s="31">
        <f t="shared" ref="AG34:AH34" si="401">AA34+AE34</f>
        <v>34</v>
      </c>
      <c r="AH34" s="31">
        <f t="shared" si="401"/>
        <v>41</v>
      </c>
      <c r="AI34" s="31">
        <f t="shared" si="29"/>
        <v>75</v>
      </c>
      <c r="AJ34" s="31">
        <f t="shared" si="30"/>
        <v>93.75</v>
      </c>
      <c r="AK34" s="31">
        <v>6.0</v>
      </c>
      <c r="AL34" s="31">
        <v>5.0</v>
      </c>
      <c r="AM34" s="31">
        <f t="shared" ref="AM34:AN34" si="402">AG34+AK34</f>
        <v>40</v>
      </c>
      <c r="AN34" s="31">
        <f t="shared" si="402"/>
        <v>46</v>
      </c>
      <c r="AO34" s="31">
        <f t="shared" si="32"/>
        <v>86</v>
      </c>
      <c r="AP34" s="31">
        <f t="shared" si="33"/>
        <v>93.47826087</v>
      </c>
      <c r="AQ34" s="117">
        <v>9.0</v>
      </c>
      <c r="AR34" s="117">
        <v>11.0</v>
      </c>
      <c r="AS34" s="31">
        <f t="shared" ref="AS34:AT34" si="403">AM34+AQ34</f>
        <v>49</v>
      </c>
      <c r="AT34" s="31">
        <f t="shared" si="403"/>
        <v>57</v>
      </c>
      <c r="AU34" s="31">
        <f t="shared" si="35"/>
        <v>106</v>
      </c>
      <c r="AV34" s="31">
        <f t="shared" si="36"/>
        <v>93.80530973</v>
      </c>
      <c r="AW34" s="117">
        <v>5.0</v>
      </c>
      <c r="AX34" s="117">
        <v>5.0</v>
      </c>
      <c r="AY34" s="31">
        <f t="shared" ref="AY34:AZ34" si="404">AS34+AW34</f>
        <v>54</v>
      </c>
      <c r="AZ34" s="31">
        <f t="shared" si="404"/>
        <v>62</v>
      </c>
      <c r="BA34" s="117">
        <f t="shared" si="38"/>
        <v>116</v>
      </c>
      <c r="BB34" s="31">
        <f t="shared" si="39"/>
        <v>93.5483871</v>
      </c>
      <c r="BC34" s="117">
        <v>5.0</v>
      </c>
      <c r="BD34" s="117">
        <v>10.0</v>
      </c>
      <c r="BE34" s="31">
        <f t="shared" ref="BE34:BF34" si="405">AY34+BC34</f>
        <v>59</v>
      </c>
      <c r="BF34" s="31">
        <f t="shared" si="405"/>
        <v>72</v>
      </c>
      <c r="BG34" s="31">
        <f t="shared" si="41"/>
        <v>131</v>
      </c>
      <c r="BH34" s="31">
        <f t="shared" si="42"/>
        <v>93.57142857</v>
      </c>
      <c r="BI34" s="118">
        <v>9.0</v>
      </c>
      <c r="BJ34" s="118">
        <v>7.0</v>
      </c>
      <c r="BK34" s="31">
        <f t="shared" ref="BK34:BL34" si="406">BE34+BI34</f>
        <v>68</v>
      </c>
      <c r="BL34" s="31">
        <f t="shared" si="406"/>
        <v>79</v>
      </c>
      <c r="BM34" s="31">
        <f t="shared" si="44"/>
        <v>147</v>
      </c>
      <c r="BN34" s="31">
        <f t="shared" si="45"/>
        <v>92.45283019</v>
      </c>
      <c r="BO34" s="118">
        <v>9.0</v>
      </c>
      <c r="BP34" s="118">
        <v>9.0</v>
      </c>
      <c r="BQ34" s="116">
        <f t="shared" si="46"/>
        <v>77</v>
      </c>
      <c r="BR34" s="116">
        <f t="shared" si="47"/>
        <v>156</v>
      </c>
      <c r="BS34" s="116">
        <f t="shared" si="48"/>
        <v>233</v>
      </c>
      <c r="BT34" s="116">
        <f t="shared" si="49"/>
        <v>93.57429719</v>
      </c>
      <c r="BU34" s="118">
        <v>4.0</v>
      </c>
      <c r="BV34" s="118">
        <v>4.0</v>
      </c>
      <c r="BW34" s="116">
        <f t="shared" ref="BW34:BX34" si="407">BQ34+BU34</f>
        <v>81</v>
      </c>
      <c r="BX34" s="116">
        <f t="shared" si="407"/>
        <v>160</v>
      </c>
      <c r="BY34" s="116">
        <f t="shared" si="51"/>
        <v>241</v>
      </c>
      <c r="BZ34" s="116">
        <f t="shared" si="52"/>
        <v>93.05019305</v>
      </c>
      <c r="CA34" s="118">
        <v>8.0</v>
      </c>
      <c r="CB34" s="118">
        <v>6.0</v>
      </c>
      <c r="CC34" s="116">
        <f t="shared" ref="CC34:CD34" si="408">BW34+CA34</f>
        <v>89</v>
      </c>
      <c r="CD34" s="116">
        <f t="shared" si="408"/>
        <v>166</v>
      </c>
      <c r="CE34" s="116">
        <f t="shared" si="54"/>
        <v>255</v>
      </c>
      <c r="CF34" s="116">
        <f t="shared" si="55"/>
        <v>93.40659341</v>
      </c>
      <c r="CG34" s="118">
        <v>6.0</v>
      </c>
      <c r="CH34" s="118">
        <v>5.0</v>
      </c>
      <c r="CI34" s="116">
        <f t="shared" si="202"/>
        <v>92</v>
      </c>
      <c r="CJ34" s="116">
        <f t="shared" si="203"/>
        <v>171</v>
      </c>
      <c r="CK34" s="116">
        <f t="shared" si="57"/>
        <v>263</v>
      </c>
      <c r="CL34" s="116">
        <f t="shared" si="58"/>
        <v>91.95804196</v>
      </c>
      <c r="CM34" s="139">
        <f t="shared" si="59"/>
        <v>90.19607843</v>
      </c>
      <c r="CN34" s="139">
        <f t="shared" si="60"/>
        <v>92.93478261</v>
      </c>
    </row>
    <row r="35" ht="15.75" customHeight="1">
      <c r="A35" s="35">
        <v>30.0</v>
      </c>
      <c r="B35" s="36" t="s">
        <v>52</v>
      </c>
      <c r="C35" s="31">
        <v>4.0</v>
      </c>
      <c r="D35" s="31">
        <v>10.0</v>
      </c>
      <c r="E35" s="31">
        <f t="shared" si="14"/>
        <v>14</v>
      </c>
      <c r="F35" s="31">
        <f t="shared" si="15"/>
        <v>100</v>
      </c>
      <c r="G35" s="31">
        <v>7.0</v>
      </c>
      <c r="H35" s="31">
        <v>10.0</v>
      </c>
      <c r="I35" s="31">
        <f t="shared" ref="I35:J35" si="409">C35+G35</f>
        <v>11</v>
      </c>
      <c r="J35" s="31">
        <f t="shared" si="409"/>
        <v>20</v>
      </c>
      <c r="K35" s="31">
        <f t="shared" si="17"/>
        <v>31</v>
      </c>
      <c r="L35" s="31">
        <f t="shared" si="18"/>
        <v>100</v>
      </c>
      <c r="M35" s="31">
        <v>6.0</v>
      </c>
      <c r="N35" s="31">
        <v>8.0</v>
      </c>
      <c r="O35" s="31">
        <f t="shared" ref="O35:P35" si="410">I35+M35</f>
        <v>17</v>
      </c>
      <c r="P35" s="31">
        <f t="shared" si="410"/>
        <v>28</v>
      </c>
      <c r="Q35" s="31">
        <f t="shared" si="20"/>
        <v>45</v>
      </c>
      <c r="R35" s="31">
        <f t="shared" si="21"/>
        <v>100</v>
      </c>
      <c r="S35" s="31">
        <v>6.0</v>
      </c>
      <c r="T35" s="31">
        <v>6.0</v>
      </c>
      <c r="U35" s="31">
        <f t="shared" ref="U35:V35" si="411">S35+O35</f>
        <v>23</v>
      </c>
      <c r="V35" s="31">
        <f t="shared" si="411"/>
        <v>34</v>
      </c>
      <c r="W35" s="31">
        <f t="shared" si="23"/>
        <v>57</v>
      </c>
      <c r="X35" s="31">
        <f t="shared" si="24"/>
        <v>100</v>
      </c>
      <c r="Y35" s="31">
        <v>7.0</v>
      </c>
      <c r="Z35" s="31">
        <v>6.0</v>
      </c>
      <c r="AA35" s="31">
        <f t="shared" ref="AA35:AB35" si="412">U35+Y35</f>
        <v>30</v>
      </c>
      <c r="AB35" s="31">
        <f t="shared" si="412"/>
        <v>40</v>
      </c>
      <c r="AC35" s="31">
        <f t="shared" si="256"/>
        <v>70</v>
      </c>
      <c r="AD35" s="31">
        <f t="shared" si="27"/>
        <v>98.5915493</v>
      </c>
      <c r="AE35" s="31">
        <v>4.0</v>
      </c>
      <c r="AF35" s="31">
        <v>3.0</v>
      </c>
      <c r="AG35" s="31">
        <f t="shared" ref="AG35:AH35" si="413">AA35+AE35</f>
        <v>34</v>
      </c>
      <c r="AH35" s="31">
        <f t="shared" si="413"/>
        <v>43</v>
      </c>
      <c r="AI35" s="31">
        <f t="shared" si="29"/>
        <v>77</v>
      </c>
      <c r="AJ35" s="31">
        <f t="shared" si="30"/>
        <v>96.25</v>
      </c>
      <c r="AK35" s="31">
        <v>6.0</v>
      </c>
      <c r="AL35" s="31">
        <v>5.0</v>
      </c>
      <c r="AM35" s="31">
        <f t="shared" ref="AM35:AN35" si="414">AG35+AK35</f>
        <v>40</v>
      </c>
      <c r="AN35" s="31">
        <f t="shared" si="414"/>
        <v>48</v>
      </c>
      <c r="AO35" s="31">
        <f t="shared" si="32"/>
        <v>88</v>
      </c>
      <c r="AP35" s="31">
        <f t="shared" si="33"/>
        <v>95.65217391</v>
      </c>
      <c r="AQ35" s="117">
        <v>9.0</v>
      </c>
      <c r="AR35" s="117">
        <v>11.0</v>
      </c>
      <c r="AS35" s="31">
        <f t="shared" ref="AS35:AT35" si="415">AM35+AQ35</f>
        <v>49</v>
      </c>
      <c r="AT35" s="31">
        <f t="shared" si="415"/>
        <v>59</v>
      </c>
      <c r="AU35" s="31">
        <f t="shared" si="35"/>
        <v>108</v>
      </c>
      <c r="AV35" s="31">
        <f t="shared" si="36"/>
        <v>95.57522124</v>
      </c>
      <c r="AW35" s="117">
        <v>5.0</v>
      </c>
      <c r="AX35" s="117">
        <v>4.0</v>
      </c>
      <c r="AY35" s="31">
        <f t="shared" ref="AY35:AZ35" si="416">AS35+AW35</f>
        <v>54</v>
      </c>
      <c r="AZ35" s="31">
        <f t="shared" si="416"/>
        <v>63</v>
      </c>
      <c r="BA35" s="117">
        <f t="shared" si="38"/>
        <v>117</v>
      </c>
      <c r="BB35" s="31">
        <f t="shared" si="39"/>
        <v>94.35483871</v>
      </c>
      <c r="BC35" s="117">
        <v>5.0</v>
      </c>
      <c r="BD35" s="117">
        <v>9.0</v>
      </c>
      <c r="BE35" s="31">
        <f t="shared" ref="BE35:BF35" si="417">AY35+BC35</f>
        <v>59</v>
      </c>
      <c r="BF35" s="31">
        <f t="shared" si="417"/>
        <v>72</v>
      </c>
      <c r="BG35" s="31">
        <f t="shared" si="41"/>
        <v>131</v>
      </c>
      <c r="BH35" s="31">
        <f t="shared" si="42"/>
        <v>93.57142857</v>
      </c>
      <c r="BI35" s="118">
        <v>9.0</v>
      </c>
      <c r="BJ35" s="118">
        <v>9.0</v>
      </c>
      <c r="BK35" s="31">
        <f t="shared" ref="BK35:BL35" si="418">BE35+BI35</f>
        <v>68</v>
      </c>
      <c r="BL35" s="31">
        <f t="shared" si="418"/>
        <v>81</v>
      </c>
      <c r="BM35" s="31">
        <f t="shared" si="44"/>
        <v>149</v>
      </c>
      <c r="BN35" s="31">
        <f t="shared" si="45"/>
        <v>93.71069182</v>
      </c>
      <c r="BO35" s="118">
        <v>9.0</v>
      </c>
      <c r="BP35" s="118">
        <v>9.0</v>
      </c>
      <c r="BQ35" s="116">
        <f t="shared" si="46"/>
        <v>77</v>
      </c>
      <c r="BR35" s="116">
        <f t="shared" si="47"/>
        <v>158</v>
      </c>
      <c r="BS35" s="116">
        <f t="shared" si="48"/>
        <v>235</v>
      </c>
      <c r="BT35" s="116">
        <f t="shared" si="49"/>
        <v>94.37751004</v>
      </c>
      <c r="BU35" s="118">
        <v>6.0</v>
      </c>
      <c r="BV35" s="118">
        <v>4.0</v>
      </c>
      <c r="BW35" s="116">
        <f t="shared" ref="BW35:BX35" si="419">BQ35+BU35</f>
        <v>83</v>
      </c>
      <c r="BX35" s="116">
        <f t="shared" si="419"/>
        <v>162</v>
      </c>
      <c r="BY35" s="116">
        <f t="shared" si="51"/>
        <v>245</v>
      </c>
      <c r="BZ35" s="116">
        <f t="shared" si="52"/>
        <v>94.59459459</v>
      </c>
      <c r="CA35" s="118">
        <v>7.0</v>
      </c>
      <c r="CB35" s="118">
        <v>5.0</v>
      </c>
      <c r="CC35" s="116">
        <f t="shared" ref="CC35:CD35" si="420">BW35+CA35</f>
        <v>90</v>
      </c>
      <c r="CD35" s="116">
        <f t="shared" si="420"/>
        <v>167</v>
      </c>
      <c r="CE35" s="116">
        <f t="shared" si="54"/>
        <v>257</v>
      </c>
      <c r="CF35" s="116">
        <f t="shared" si="55"/>
        <v>94.13919414</v>
      </c>
      <c r="CG35" s="118">
        <v>3.0</v>
      </c>
      <c r="CH35" s="118">
        <v>4.0</v>
      </c>
      <c r="CI35" s="116">
        <f t="shared" si="202"/>
        <v>97</v>
      </c>
      <c r="CJ35" s="116">
        <f t="shared" si="203"/>
        <v>171</v>
      </c>
      <c r="CK35" s="116">
        <f t="shared" si="57"/>
        <v>268</v>
      </c>
      <c r="CL35" s="116">
        <f t="shared" si="58"/>
        <v>93.70629371</v>
      </c>
      <c r="CM35" s="139">
        <f t="shared" si="59"/>
        <v>95.09803922</v>
      </c>
      <c r="CN35" s="139">
        <f t="shared" si="60"/>
        <v>92.93478261</v>
      </c>
    </row>
    <row r="36" ht="15.75" customHeight="1">
      <c r="A36" s="35">
        <v>31.0</v>
      </c>
      <c r="B36" s="36" t="s">
        <v>53</v>
      </c>
      <c r="C36" s="31">
        <v>4.0</v>
      </c>
      <c r="D36" s="31">
        <v>10.0</v>
      </c>
      <c r="E36" s="31">
        <f t="shared" si="14"/>
        <v>14</v>
      </c>
      <c r="F36" s="31">
        <f t="shared" si="15"/>
        <v>100</v>
      </c>
      <c r="G36" s="31">
        <v>7.0</v>
      </c>
      <c r="H36" s="31">
        <v>10.0</v>
      </c>
      <c r="I36" s="31">
        <f t="shared" ref="I36:J36" si="421">C36+G36</f>
        <v>11</v>
      </c>
      <c r="J36" s="31">
        <f t="shared" si="421"/>
        <v>20</v>
      </c>
      <c r="K36" s="31">
        <f t="shared" si="17"/>
        <v>31</v>
      </c>
      <c r="L36" s="31">
        <f t="shared" si="18"/>
        <v>100</v>
      </c>
      <c r="M36" s="31">
        <v>6.0</v>
      </c>
      <c r="N36" s="31">
        <v>8.0</v>
      </c>
      <c r="O36" s="31">
        <f t="shared" ref="O36:P36" si="422">I36+M36</f>
        <v>17</v>
      </c>
      <c r="P36" s="31">
        <f t="shared" si="422"/>
        <v>28</v>
      </c>
      <c r="Q36" s="31">
        <f t="shared" si="20"/>
        <v>45</v>
      </c>
      <c r="R36" s="31">
        <f t="shared" si="21"/>
        <v>100</v>
      </c>
      <c r="S36" s="31">
        <v>6.0</v>
      </c>
      <c r="T36" s="31">
        <v>6.0</v>
      </c>
      <c r="U36" s="31">
        <f t="shared" ref="U36:V36" si="423">S36+O36</f>
        <v>23</v>
      </c>
      <c r="V36" s="31">
        <f t="shared" si="423"/>
        <v>34</v>
      </c>
      <c r="W36" s="31">
        <f t="shared" si="23"/>
        <v>57</v>
      </c>
      <c r="X36" s="31">
        <f t="shared" si="24"/>
        <v>100</v>
      </c>
      <c r="Y36" s="31">
        <v>7.0</v>
      </c>
      <c r="Z36" s="31">
        <v>7.0</v>
      </c>
      <c r="AA36" s="31">
        <f t="shared" ref="AA36:AB36" si="424">U36+Y36</f>
        <v>30</v>
      </c>
      <c r="AB36" s="31">
        <f t="shared" si="424"/>
        <v>41</v>
      </c>
      <c r="AC36" s="31">
        <f t="shared" si="256"/>
        <v>71</v>
      </c>
      <c r="AD36" s="31">
        <f t="shared" si="27"/>
        <v>100</v>
      </c>
      <c r="AE36" s="31">
        <v>5.0</v>
      </c>
      <c r="AF36" s="31">
        <v>3.0</v>
      </c>
      <c r="AG36" s="31">
        <f t="shared" ref="AG36:AH36" si="425">AA36+AE36</f>
        <v>35</v>
      </c>
      <c r="AH36" s="31">
        <f t="shared" si="425"/>
        <v>44</v>
      </c>
      <c r="AI36" s="31">
        <f t="shared" si="29"/>
        <v>79</v>
      </c>
      <c r="AJ36" s="31">
        <f t="shared" si="30"/>
        <v>98.75</v>
      </c>
      <c r="AK36" s="31">
        <v>6.0</v>
      </c>
      <c r="AL36" s="31">
        <v>6.0</v>
      </c>
      <c r="AM36" s="31">
        <f t="shared" ref="AM36:AN36" si="426">AG36+AK36</f>
        <v>41</v>
      </c>
      <c r="AN36" s="31">
        <f t="shared" si="426"/>
        <v>50</v>
      </c>
      <c r="AO36" s="31">
        <f t="shared" si="32"/>
        <v>91</v>
      </c>
      <c r="AP36" s="31">
        <f t="shared" si="33"/>
        <v>98.91304348</v>
      </c>
      <c r="AQ36" s="117">
        <v>9.0</v>
      </c>
      <c r="AR36" s="117">
        <v>12.0</v>
      </c>
      <c r="AS36" s="31">
        <f t="shared" ref="AS36:AT36" si="427">AM36+AQ36</f>
        <v>50</v>
      </c>
      <c r="AT36" s="31">
        <f t="shared" si="427"/>
        <v>62</v>
      </c>
      <c r="AU36" s="31">
        <f t="shared" si="35"/>
        <v>112</v>
      </c>
      <c r="AV36" s="31">
        <f t="shared" si="36"/>
        <v>99.11504425</v>
      </c>
      <c r="AW36" s="117">
        <v>6.0</v>
      </c>
      <c r="AX36" s="117">
        <v>5.0</v>
      </c>
      <c r="AY36" s="31">
        <f t="shared" ref="AY36:AZ36" si="428">AS36+AW36</f>
        <v>56</v>
      </c>
      <c r="AZ36" s="31">
        <f t="shared" si="428"/>
        <v>67</v>
      </c>
      <c r="BA36" s="117">
        <f t="shared" si="38"/>
        <v>123</v>
      </c>
      <c r="BB36" s="31">
        <f t="shared" si="39"/>
        <v>99.19354839</v>
      </c>
      <c r="BC36" s="117">
        <v>5.0</v>
      </c>
      <c r="BD36" s="117">
        <v>11.0</v>
      </c>
      <c r="BE36" s="31">
        <f t="shared" ref="BE36:BF36" si="429">AY36+BC36</f>
        <v>61</v>
      </c>
      <c r="BF36" s="31">
        <f t="shared" si="429"/>
        <v>78</v>
      </c>
      <c r="BG36" s="31">
        <f t="shared" si="41"/>
        <v>139</v>
      </c>
      <c r="BH36" s="31">
        <f t="shared" si="42"/>
        <v>99.28571429</v>
      </c>
      <c r="BI36" s="118">
        <v>9.0</v>
      </c>
      <c r="BJ36" s="118">
        <v>9.0</v>
      </c>
      <c r="BK36" s="31">
        <f t="shared" ref="BK36:BL36" si="430">BE36+BI36</f>
        <v>70</v>
      </c>
      <c r="BL36" s="31">
        <f t="shared" si="430"/>
        <v>87</v>
      </c>
      <c r="BM36" s="31">
        <f t="shared" si="44"/>
        <v>157</v>
      </c>
      <c r="BN36" s="31">
        <f t="shared" si="45"/>
        <v>98.74213836</v>
      </c>
      <c r="BO36" s="118">
        <v>9.0</v>
      </c>
      <c r="BP36" s="118">
        <v>9.0</v>
      </c>
      <c r="BQ36" s="116">
        <f t="shared" si="46"/>
        <v>79</v>
      </c>
      <c r="BR36" s="116">
        <f t="shared" si="47"/>
        <v>166</v>
      </c>
      <c r="BS36" s="116">
        <f t="shared" si="48"/>
        <v>245</v>
      </c>
      <c r="BT36" s="116">
        <f t="shared" si="49"/>
        <v>98.3935743</v>
      </c>
      <c r="BU36" s="118">
        <v>6.0</v>
      </c>
      <c r="BV36" s="118">
        <v>4.0</v>
      </c>
      <c r="BW36" s="116">
        <f t="shared" ref="BW36:BX36" si="431">BQ36+BU36</f>
        <v>85</v>
      </c>
      <c r="BX36" s="116">
        <f t="shared" si="431"/>
        <v>170</v>
      </c>
      <c r="BY36" s="116">
        <f t="shared" si="51"/>
        <v>255</v>
      </c>
      <c r="BZ36" s="116">
        <f t="shared" si="52"/>
        <v>98.45559846</v>
      </c>
      <c r="CA36" s="118">
        <v>8.0</v>
      </c>
      <c r="CB36" s="118">
        <v>6.0</v>
      </c>
      <c r="CC36" s="116">
        <f t="shared" ref="CC36:CD36" si="432">BW36+CA36</f>
        <v>93</v>
      </c>
      <c r="CD36" s="116">
        <f t="shared" si="432"/>
        <v>176</v>
      </c>
      <c r="CE36" s="116">
        <f t="shared" si="54"/>
        <v>269</v>
      </c>
      <c r="CF36" s="116">
        <f t="shared" si="55"/>
        <v>98.53479853</v>
      </c>
      <c r="CG36" s="118">
        <v>7.0</v>
      </c>
      <c r="CH36" s="118">
        <v>6.0</v>
      </c>
      <c r="CI36" s="116">
        <f t="shared" si="202"/>
        <v>98</v>
      </c>
      <c r="CJ36" s="116">
        <f t="shared" si="203"/>
        <v>182</v>
      </c>
      <c r="CK36" s="116">
        <f t="shared" si="57"/>
        <v>280</v>
      </c>
      <c r="CL36" s="116">
        <f t="shared" si="58"/>
        <v>97.9020979</v>
      </c>
      <c r="CM36" s="139">
        <f t="shared" si="59"/>
        <v>96.07843137</v>
      </c>
      <c r="CN36" s="139">
        <f t="shared" si="60"/>
        <v>98.91304348</v>
      </c>
    </row>
    <row r="37" ht="15.75" customHeight="1">
      <c r="A37" s="35">
        <v>32.0</v>
      </c>
      <c r="B37" s="36" t="s">
        <v>54</v>
      </c>
      <c r="C37" s="31">
        <v>4.0</v>
      </c>
      <c r="D37" s="31">
        <v>9.0</v>
      </c>
      <c r="E37" s="31">
        <f t="shared" si="14"/>
        <v>13</v>
      </c>
      <c r="F37" s="31">
        <f t="shared" si="15"/>
        <v>92.85714286</v>
      </c>
      <c r="G37" s="31">
        <v>4.0</v>
      </c>
      <c r="H37" s="31">
        <v>9.0</v>
      </c>
      <c r="I37" s="31">
        <f t="shared" ref="I37:J37" si="433">C37+G37</f>
        <v>8</v>
      </c>
      <c r="J37" s="31">
        <f t="shared" si="433"/>
        <v>18</v>
      </c>
      <c r="K37" s="31">
        <f t="shared" si="17"/>
        <v>26</v>
      </c>
      <c r="L37" s="31">
        <f t="shared" si="18"/>
        <v>83.87096774</v>
      </c>
      <c r="M37" s="31">
        <v>6.0</v>
      </c>
      <c r="N37" s="31">
        <v>7.0</v>
      </c>
      <c r="O37" s="31">
        <f t="shared" ref="O37:P37" si="434">I37+M37</f>
        <v>14</v>
      </c>
      <c r="P37" s="31">
        <f t="shared" si="434"/>
        <v>25</v>
      </c>
      <c r="Q37" s="31">
        <f t="shared" si="20"/>
        <v>39</v>
      </c>
      <c r="R37" s="31">
        <f t="shared" si="21"/>
        <v>86.66666667</v>
      </c>
      <c r="S37" s="31">
        <v>4.0</v>
      </c>
      <c r="T37" s="31">
        <v>3.0</v>
      </c>
      <c r="U37" s="31">
        <f t="shared" ref="U37:V37" si="435">S37+O37</f>
        <v>18</v>
      </c>
      <c r="V37" s="31">
        <f t="shared" si="435"/>
        <v>28</v>
      </c>
      <c r="W37" s="31">
        <f t="shared" si="23"/>
        <v>46</v>
      </c>
      <c r="X37" s="31">
        <f t="shared" si="24"/>
        <v>80.70175439</v>
      </c>
      <c r="Y37" s="31">
        <v>7.0</v>
      </c>
      <c r="Z37" s="31">
        <v>7.0</v>
      </c>
      <c r="AA37" s="31">
        <f t="shared" ref="AA37:AB37" si="436">U37+Y37</f>
        <v>25</v>
      </c>
      <c r="AB37" s="31">
        <f t="shared" si="436"/>
        <v>35</v>
      </c>
      <c r="AC37" s="31">
        <f t="shared" si="256"/>
        <v>60</v>
      </c>
      <c r="AD37" s="31">
        <f t="shared" si="27"/>
        <v>84.50704225</v>
      </c>
      <c r="AE37" s="31">
        <v>5.0</v>
      </c>
      <c r="AF37" s="31">
        <v>3.0</v>
      </c>
      <c r="AG37" s="31">
        <f t="shared" ref="AG37:AH37" si="437">AA37+AE37</f>
        <v>30</v>
      </c>
      <c r="AH37" s="31">
        <f t="shared" si="437"/>
        <v>38</v>
      </c>
      <c r="AI37" s="31">
        <f t="shared" si="29"/>
        <v>68</v>
      </c>
      <c r="AJ37" s="31">
        <f t="shared" si="30"/>
        <v>85</v>
      </c>
      <c r="AK37" s="31">
        <v>6.0</v>
      </c>
      <c r="AL37" s="31">
        <v>4.0</v>
      </c>
      <c r="AM37" s="31">
        <f t="shared" ref="AM37:AN37" si="438">AG37+AK37</f>
        <v>36</v>
      </c>
      <c r="AN37" s="31">
        <f t="shared" si="438"/>
        <v>42</v>
      </c>
      <c r="AO37" s="31">
        <f t="shared" si="32"/>
        <v>78</v>
      </c>
      <c r="AP37" s="31">
        <f t="shared" si="33"/>
        <v>84.7826087</v>
      </c>
      <c r="AQ37" s="117">
        <v>8.0</v>
      </c>
      <c r="AR37" s="117">
        <v>11.0</v>
      </c>
      <c r="AS37" s="31">
        <f t="shared" ref="AS37:AT37" si="439">AM37+AQ37</f>
        <v>44</v>
      </c>
      <c r="AT37" s="31">
        <f t="shared" si="439"/>
        <v>53</v>
      </c>
      <c r="AU37" s="31">
        <f t="shared" si="35"/>
        <v>97</v>
      </c>
      <c r="AV37" s="31">
        <f t="shared" si="36"/>
        <v>85.84070796</v>
      </c>
      <c r="AW37" s="117">
        <v>6.0</v>
      </c>
      <c r="AX37" s="117">
        <v>3.0</v>
      </c>
      <c r="AY37" s="31">
        <f t="shared" ref="AY37:AZ37" si="440">AS37+AW37</f>
        <v>50</v>
      </c>
      <c r="AZ37" s="31">
        <f t="shared" si="440"/>
        <v>56</v>
      </c>
      <c r="BA37" s="117">
        <f t="shared" si="38"/>
        <v>106</v>
      </c>
      <c r="BB37" s="31">
        <f t="shared" si="39"/>
        <v>85.48387097</v>
      </c>
      <c r="BC37" s="117">
        <v>5.0</v>
      </c>
      <c r="BD37" s="117">
        <v>9.0</v>
      </c>
      <c r="BE37" s="31">
        <f t="shared" ref="BE37:BF37" si="441">AY37+BC37</f>
        <v>55</v>
      </c>
      <c r="BF37" s="31">
        <f t="shared" si="441"/>
        <v>65</v>
      </c>
      <c r="BG37" s="31">
        <f t="shared" si="41"/>
        <v>120</v>
      </c>
      <c r="BH37" s="31">
        <f t="shared" si="42"/>
        <v>85.71428571</v>
      </c>
      <c r="BI37" s="118">
        <v>9.0</v>
      </c>
      <c r="BJ37" s="118">
        <v>9.0</v>
      </c>
      <c r="BK37" s="31">
        <f t="shared" ref="BK37:BL37" si="442">BE37+BI37</f>
        <v>64</v>
      </c>
      <c r="BL37" s="31">
        <f t="shared" si="442"/>
        <v>74</v>
      </c>
      <c r="BM37" s="31">
        <f t="shared" si="44"/>
        <v>138</v>
      </c>
      <c r="BN37" s="31">
        <f t="shared" si="45"/>
        <v>86.79245283</v>
      </c>
      <c r="BO37" s="118">
        <v>7.0</v>
      </c>
      <c r="BP37" s="118">
        <v>7.0</v>
      </c>
      <c r="BQ37" s="116">
        <f t="shared" si="46"/>
        <v>71</v>
      </c>
      <c r="BR37" s="116">
        <f t="shared" si="47"/>
        <v>145</v>
      </c>
      <c r="BS37" s="116">
        <f t="shared" si="48"/>
        <v>216</v>
      </c>
      <c r="BT37" s="116">
        <f t="shared" si="49"/>
        <v>86.74698795</v>
      </c>
      <c r="BU37" s="118">
        <v>6.0</v>
      </c>
      <c r="BV37" s="118">
        <v>4.0</v>
      </c>
      <c r="BW37" s="116">
        <f t="shared" ref="BW37:BX37" si="443">BQ37+BU37</f>
        <v>77</v>
      </c>
      <c r="BX37" s="116">
        <f t="shared" si="443"/>
        <v>149</v>
      </c>
      <c r="BY37" s="116">
        <f t="shared" si="51"/>
        <v>226</v>
      </c>
      <c r="BZ37" s="116">
        <f t="shared" si="52"/>
        <v>87.25868726</v>
      </c>
      <c r="CA37" s="118">
        <v>8.0</v>
      </c>
      <c r="CB37" s="118">
        <v>5.0</v>
      </c>
      <c r="CC37" s="116">
        <f t="shared" ref="CC37:CD37" si="444">BW37+CA37</f>
        <v>85</v>
      </c>
      <c r="CD37" s="116">
        <f t="shared" si="444"/>
        <v>154</v>
      </c>
      <c r="CE37" s="116">
        <f t="shared" si="54"/>
        <v>239</v>
      </c>
      <c r="CF37" s="116">
        <f t="shared" si="55"/>
        <v>87.54578755</v>
      </c>
      <c r="CG37" s="118">
        <v>5.0</v>
      </c>
      <c r="CH37" s="118">
        <v>6.0</v>
      </c>
      <c r="CI37" s="116">
        <f t="shared" si="202"/>
        <v>92</v>
      </c>
      <c r="CJ37" s="116">
        <f t="shared" si="203"/>
        <v>160</v>
      </c>
      <c r="CK37" s="116">
        <f t="shared" si="57"/>
        <v>252</v>
      </c>
      <c r="CL37" s="116">
        <f t="shared" si="58"/>
        <v>88.11188811</v>
      </c>
      <c r="CM37" s="139">
        <f t="shared" si="59"/>
        <v>90.19607843</v>
      </c>
      <c r="CN37" s="139">
        <f t="shared" si="60"/>
        <v>86.95652174</v>
      </c>
    </row>
    <row r="38" ht="15.75" customHeight="1">
      <c r="A38" s="35">
        <v>33.0</v>
      </c>
      <c r="B38" s="36" t="s">
        <v>55</v>
      </c>
      <c r="C38" s="31">
        <v>4.0</v>
      </c>
      <c r="D38" s="31">
        <v>10.0</v>
      </c>
      <c r="E38" s="31">
        <f t="shared" si="14"/>
        <v>14</v>
      </c>
      <c r="F38" s="31">
        <f t="shared" si="15"/>
        <v>100</v>
      </c>
      <c r="G38" s="31">
        <v>7.0</v>
      </c>
      <c r="H38" s="31">
        <v>9.0</v>
      </c>
      <c r="I38" s="31">
        <f t="shared" ref="I38:J38" si="445">C38+G38</f>
        <v>11</v>
      </c>
      <c r="J38" s="31">
        <f t="shared" si="445"/>
        <v>19</v>
      </c>
      <c r="K38" s="31">
        <f t="shared" si="17"/>
        <v>30</v>
      </c>
      <c r="L38" s="31">
        <f t="shared" si="18"/>
        <v>96.77419355</v>
      </c>
      <c r="M38" s="31">
        <v>6.0</v>
      </c>
      <c r="N38" s="31">
        <v>8.0</v>
      </c>
      <c r="O38" s="31">
        <f t="shared" ref="O38:P38" si="446">I38+M38</f>
        <v>17</v>
      </c>
      <c r="P38" s="31">
        <f t="shared" si="446"/>
        <v>27</v>
      </c>
      <c r="Q38" s="31">
        <f t="shared" si="20"/>
        <v>44</v>
      </c>
      <c r="R38" s="31">
        <f t="shared" si="21"/>
        <v>97.77777778</v>
      </c>
      <c r="S38" s="31">
        <v>6.0</v>
      </c>
      <c r="T38" s="31">
        <v>6.0</v>
      </c>
      <c r="U38" s="31">
        <f t="shared" ref="U38:V38" si="447">S38+O38</f>
        <v>23</v>
      </c>
      <c r="V38" s="31">
        <f t="shared" si="447"/>
        <v>33</v>
      </c>
      <c r="W38" s="31">
        <f t="shared" si="23"/>
        <v>56</v>
      </c>
      <c r="X38" s="31">
        <f t="shared" si="24"/>
        <v>98.24561404</v>
      </c>
      <c r="Y38" s="31">
        <v>7.0</v>
      </c>
      <c r="Z38" s="31">
        <v>7.0</v>
      </c>
      <c r="AA38" s="31">
        <f t="shared" ref="AA38:AB38" si="448">U38+Y38</f>
        <v>30</v>
      </c>
      <c r="AB38" s="31">
        <f t="shared" si="448"/>
        <v>40</v>
      </c>
      <c r="AC38" s="31">
        <f t="shared" si="256"/>
        <v>70</v>
      </c>
      <c r="AD38" s="31">
        <f t="shared" si="27"/>
        <v>98.5915493</v>
      </c>
      <c r="AE38" s="31">
        <v>5.0</v>
      </c>
      <c r="AF38" s="31">
        <v>3.0</v>
      </c>
      <c r="AG38" s="31">
        <f t="shared" ref="AG38:AH38" si="449">AA38+AE38</f>
        <v>35</v>
      </c>
      <c r="AH38" s="31">
        <f t="shared" si="449"/>
        <v>43</v>
      </c>
      <c r="AI38" s="31">
        <f t="shared" si="29"/>
        <v>78</v>
      </c>
      <c r="AJ38" s="31">
        <f t="shared" si="30"/>
        <v>97.5</v>
      </c>
      <c r="AK38" s="31">
        <v>6.0</v>
      </c>
      <c r="AL38" s="31">
        <v>5.0</v>
      </c>
      <c r="AM38" s="31">
        <f t="shared" ref="AM38:AN38" si="450">AG38+AK38</f>
        <v>41</v>
      </c>
      <c r="AN38" s="31">
        <f t="shared" si="450"/>
        <v>48</v>
      </c>
      <c r="AO38" s="31">
        <f t="shared" si="32"/>
        <v>89</v>
      </c>
      <c r="AP38" s="31">
        <f t="shared" si="33"/>
        <v>96.73913043</v>
      </c>
      <c r="AQ38" s="117">
        <v>9.0</v>
      </c>
      <c r="AR38" s="117">
        <v>10.0</v>
      </c>
      <c r="AS38" s="31">
        <f t="shared" ref="AS38:AT38" si="451">AM38+AQ38</f>
        <v>50</v>
      </c>
      <c r="AT38" s="31">
        <f t="shared" si="451"/>
        <v>58</v>
      </c>
      <c r="AU38" s="31">
        <f t="shared" si="35"/>
        <v>108</v>
      </c>
      <c r="AV38" s="31">
        <f t="shared" si="36"/>
        <v>95.57522124</v>
      </c>
      <c r="AW38" s="117">
        <v>5.0</v>
      </c>
      <c r="AX38" s="117">
        <v>3.0</v>
      </c>
      <c r="AY38" s="31">
        <f t="shared" ref="AY38:AZ38" si="452">AS38+AW38</f>
        <v>55</v>
      </c>
      <c r="AZ38" s="31">
        <f t="shared" si="452"/>
        <v>61</v>
      </c>
      <c r="BA38" s="117">
        <f t="shared" si="38"/>
        <v>116</v>
      </c>
      <c r="BB38" s="31">
        <f t="shared" si="39"/>
        <v>93.5483871</v>
      </c>
      <c r="BC38" s="117">
        <v>5.0</v>
      </c>
      <c r="BD38" s="117">
        <v>10.0</v>
      </c>
      <c r="BE38" s="31">
        <f t="shared" ref="BE38:BF38" si="453">AY38+BC38</f>
        <v>60</v>
      </c>
      <c r="BF38" s="31">
        <f t="shared" si="453"/>
        <v>71</v>
      </c>
      <c r="BG38" s="31">
        <f t="shared" si="41"/>
        <v>131</v>
      </c>
      <c r="BH38" s="31">
        <f t="shared" si="42"/>
        <v>93.57142857</v>
      </c>
      <c r="BI38" s="118">
        <v>9.0</v>
      </c>
      <c r="BJ38" s="118">
        <v>8.0</v>
      </c>
      <c r="BK38" s="31">
        <f t="shared" ref="BK38:BL38" si="454">BE38+BI38</f>
        <v>69</v>
      </c>
      <c r="BL38" s="31">
        <f t="shared" si="454"/>
        <v>79</v>
      </c>
      <c r="BM38" s="31">
        <f t="shared" si="44"/>
        <v>148</v>
      </c>
      <c r="BN38" s="31">
        <f t="shared" si="45"/>
        <v>93.08176101</v>
      </c>
      <c r="BO38" s="118">
        <v>9.0</v>
      </c>
      <c r="BP38" s="118">
        <v>9.0</v>
      </c>
      <c r="BQ38" s="116">
        <f t="shared" si="46"/>
        <v>78</v>
      </c>
      <c r="BR38" s="116">
        <f t="shared" si="47"/>
        <v>157</v>
      </c>
      <c r="BS38" s="116">
        <f t="shared" si="48"/>
        <v>235</v>
      </c>
      <c r="BT38" s="116">
        <f t="shared" si="49"/>
        <v>94.37751004</v>
      </c>
      <c r="BU38" s="118">
        <v>6.0</v>
      </c>
      <c r="BV38" s="118">
        <v>4.0</v>
      </c>
      <c r="BW38" s="116">
        <f t="shared" ref="BW38:BX38" si="455">BQ38+BU38</f>
        <v>84</v>
      </c>
      <c r="BX38" s="116">
        <f t="shared" si="455"/>
        <v>161</v>
      </c>
      <c r="BY38" s="116">
        <f t="shared" si="51"/>
        <v>245</v>
      </c>
      <c r="BZ38" s="116">
        <f t="shared" si="52"/>
        <v>94.59459459</v>
      </c>
      <c r="CA38" s="118">
        <v>8.0</v>
      </c>
      <c r="CB38" s="118">
        <v>5.0</v>
      </c>
      <c r="CC38" s="116">
        <f t="shared" ref="CC38:CD38" si="456">BW38+CA38</f>
        <v>92</v>
      </c>
      <c r="CD38" s="116">
        <f t="shared" si="456"/>
        <v>166</v>
      </c>
      <c r="CE38" s="116">
        <f t="shared" si="54"/>
        <v>258</v>
      </c>
      <c r="CF38" s="116">
        <f t="shared" si="55"/>
        <v>94.50549451</v>
      </c>
      <c r="CG38" s="118">
        <v>7.0</v>
      </c>
      <c r="CH38" s="118">
        <v>5.0</v>
      </c>
      <c r="CI38" s="116">
        <f t="shared" si="202"/>
        <v>99</v>
      </c>
      <c r="CJ38" s="116">
        <f t="shared" si="203"/>
        <v>171</v>
      </c>
      <c r="CK38" s="116">
        <f t="shared" si="57"/>
        <v>270</v>
      </c>
      <c r="CL38" s="116">
        <f t="shared" si="58"/>
        <v>94.40559441</v>
      </c>
      <c r="CM38" s="139">
        <f t="shared" si="59"/>
        <v>97.05882353</v>
      </c>
      <c r="CN38" s="139">
        <f t="shared" si="60"/>
        <v>92.93478261</v>
      </c>
    </row>
    <row r="39" ht="15.75" customHeight="1">
      <c r="A39" s="35">
        <v>34.0</v>
      </c>
      <c r="B39" s="36" t="s">
        <v>56</v>
      </c>
      <c r="C39" s="31">
        <v>4.0</v>
      </c>
      <c r="D39" s="31">
        <v>10.0</v>
      </c>
      <c r="E39" s="31">
        <f t="shared" si="14"/>
        <v>14</v>
      </c>
      <c r="F39" s="31">
        <f t="shared" si="15"/>
        <v>100</v>
      </c>
      <c r="G39" s="31">
        <v>7.0</v>
      </c>
      <c r="H39" s="31">
        <v>10.0</v>
      </c>
      <c r="I39" s="31">
        <f t="shared" ref="I39:J39" si="457">C39+G39</f>
        <v>11</v>
      </c>
      <c r="J39" s="31">
        <f t="shared" si="457"/>
        <v>20</v>
      </c>
      <c r="K39" s="31">
        <f t="shared" si="17"/>
        <v>31</v>
      </c>
      <c r="L39" s="31">
        <f t="shared" si="18"/>
        <v>100</v>
      </c>
      <c r="M39" s="31">
        <v>5.0</v>
      </c>
      <c r="N39" s="31">
        <v>8.0</v>
      </c>
      <c r="O39" s="31">
        <f t="shared" ref="O39:P39" si="458">I39+M39</f>
        <v>16</v>
      </c>
      <c r="P39" s="31">
        <f t="shared" si="458"/>
        <v>28</v>
      </c>
      <c r="Q39" s="31">
        <f t="shared" si="20"/>
        <v>44</v>
      </c>
      <c r="R39" s="31">
        <f t="shared" si="21"/>
        <v>97.77777778</v>
      </c>
      <c r="S39" s="31">
        <v>6.0</v>
      </c>
      <c r="T39" s="31">
        <v>6.0</v>
      </c>
      <c r="U39" s="31">
        <f t="shared" ref="U39:V39" si="459">S39+O39</f>
        <v>22</v>
      </c>
      <c r="V39" s="31">
        <f t="shared" si="459"/>
        <v>34</v>
      </c>
      <c r="W39" s="31">
        <f t="shared" si="23"/>
        <v>56</v>
      </c>
      <c r="X39" s="31">
        <f t="shared" si="24"/>
        <v>98.24561404</v>
      </c>
      <c r="Y39" s="31">
        <v>7.0</v>
      </c>
      <c r="Z39" s="31">
        <v>7.0</v>
      </c>
      <c r="AA39" s="31">
        <f t="shared" ref="AA39:AB39" si="460">U39+Y39</f>
        <v>29</v>
      </c>
      <c r="AB39" s="31">
        <f t="shared" si="460"/>
        <v>41</v>
      </c>
      <c r="AC39" s="31">
        <f t="shared" si="256"/>
        <v>70</v>
      </c>
      <c r="AD39" s="31">
        <f t="shared" si="27"/>
        <v>98.5915493</v>
      </c>
      <c r="AE39" s="31">
        <v>6.0</v>
      </c>
      <c r="AF39" s="31">
        <v>3.0</v>
      </c>
      <c r="AG39" s="31">
        <f t="shared" ref="AG39:AH39" si="461">AA39+AE39</f>
        <v>35</v>
      </c>
      <c r="AH39" s="31">
        <f t="shared" si="461"/>
        <v>44</v>
      </c>
      <c r="AI39" s="31">
        <f t="shared" si="29"/>
        <v>79</v>
      </c>
      <c r="AJ39" s="31">
        <f t="shared" si="30"/>
        <v>98.75</v>
      </c>
      <c r="AK39" s="31">
        <v>5.0</v>
      </c>
      <c r="AL39" s="31">
        <v>6.0</v>
      </c>
      <c r="AM39" s="31">
        <f t="shared" ref="AM39:AN39" si="462">AG39+AK39</f>
        <v>40</v>
      </c>
      <c r="AN39" s="31">
        <f t="shared" si="462"/>
        <v>50</v>
      </c>
      <c r="AO39" s="31">
        <f t="shared" si="32"/>
        <v>90</v>
      </c>
      <c r="AP39" s="31">
        <f t="shared" si="33"/>
        <v>97.82608696</v>
      </c>
      <c r="AQ39" s="117">
        <v>9.0</v>
      </c>
      <c r="AR39" s="117">
        <v>12.0</v>
      </c>
      <c r="AS39" s="31">
        <f t="shared" ref="AS39:AT39" si="463">AM39+AQ39</f>
        <v>49</v>
      </c>
      <c r="AT39" s="31">
        <f t="shared" si="463"/>
        <v>62</v>
      </c>
      <c r="AU39" s="31">
        <f t="shared" si="35"/>
        <v>111</v>
      </c>
      <c r="AV39" s="31">
        <f t="shared" si="36"/>
        <v>98.2300885</v>
      </c>
      <c r="AW39" s="117">
        <v>6.0</v>
      </c>
      <c r="AX39" s="117">
        <v>5.0</v>
      </c>
      <c r="AY39" s="31">
        <f t="shared" ref="AY39:AZ39" si="464">AS39+AW39</f>
        <v>55</v>
      </c>
      <c r="AZ39" s="31">
        <f t="shared" si="464"/>
        <v>67</v>
      </c>
      <c r="BA39" s="117">
        <f t="shared" si="38"/>
        <v>122</v>
      </c>
      <c r="BB39" s="31">
        <f t="shared" si="39"/>
        <v>98.38709677</v>
      </c>
      <c r="BC39" s="117">
        <v>5.0</v>
      </c>
      <c r="BD39" s="117">
        <v>7.0</v>
      </c>
      <c r="BE39" s="31">
        <f t="shared" ref="BE39:BF39" si="465">AY39+BC39</f>
        <v>60</v>
      </c>
      <c r="BF39" s="31">
        <f t="shared" si="465"/>
        <v>74</v>
      </c>
      <c r="BG39" s="31">
        <f t="shared" si="41"/>
        <v>134</v>
      </c>
      <c r="BH39" s="31">
        <f t="shared" si="42"/>
        <v>95.71428571</v>
      </c>
      <c r="BI39" s="118">
        <v>10.0</v>
      </c>
      <c r="BJ39" s="118">
        <v>9.0</v>
      </c>
      <c r="BK39" s="31">
        <f t="shared" ref="BK39:BL39" si="466">BE39+BI39</f>
        <v>70</v>
      </c>
      <c r="BL39" s="31">
        <f t="shared" si="466"/>
        <v>83</v>
      </c>
      <c r="BM39" s="31">
        <f t="shared" si="44"/>
        <v>153</v>
      </c>
      <c r="BN39" s="31">
        <f t="shared" si="45"/>
        <v>96.22641509</v>
      </c>
      <c r="BO39" s="118">
        <v>9.0</v>
      </c>
      <c r="BP39" s="118">
        <v>9.0</v>
      </c>
      <c r="BQ39" s="116">
        <f t="shared" si="46"/>
        <v>79</v>
      </c>
      <c r="BR39" s="116">
        <f t="shared" si="47"/>
        <v>162</v>
      </c>
      <c r="BS39" s="116">
        <f t="shared" si="48"/>
        <v>241</v>
      </c>
      <c r="BT39" s="116">
        <f t="shared" si="49"/>
        <v>96.78714859</v>
      </c>
      <c r="BU39" s="118">
        <v>6.0</v>
      </c>
      <c r="BV39" s="118">
        <v>4.0</v>
      </c>
      <c r="BW39" s="116">
        <f t="shared" ref="BW39:BX39" si="467">BQ39+BU39</f>
        <v>85</v>
      </c>
      <c r="BX39" s="116">
        <f t="shared" si="467"/>
        <v>166</v>
      </c>
      <c r="BY39" s="116">
        <f t="shared" si="51"/>
        <v>251</v>
      </c>
      <c r="BZ39" s="116">
        <f t="shared" si="52"/>
        <v>96.91119691</v>
      </c>
      <c r="CA39" s="118">
        <v>8.0</v>
      </c>
      <c r="CB39" s="118">
        <v>6.0</v>
      </c>
      <c r="CC39" s="116">
        <f t="shared" ref="CC39:CD39" si="468">BW39+CA39</f>
        <v>93</v>
      </c>
      <c r="CD39" s="116">
        <f t="shared" si="468"/>
        <v>172</v>
      </c>
      <c r="CE39" s="116">
        <f t="shared" si="54"/>
        <v>265</v>
      </c>
      <c r="CF39" s="116">
        <f t="shared" si="55"/>
        <v>97.06959707</v>
      </c>
      <c r="CG39" s="118">
        <v>7.0</v>
      </c>
      <c r="CH39" s="118">
        <v>6.0</v>
      </c>
      <c r="CI39" s="116">
        <f t="shared" si="202"/>
        <v>100</v>
      </c>
      <c r="CJ39" s="116">
        <f t="shared" si="203"/>
        <v>178</v>
      </c>
      <c r="CK39" s="116">
        <f t="shared" si="57"/>
        <v>278</v>
      </c>
      <c r="CL39" s="116">
        <f t="shared" si="58"/>
        <v>97.2027972</v>
      </c>
      <c r="CM39" s="139">
        <f t="shared" si="59"/>
        <v>98.03921569</v>
      </c>
      <c r="CN39" s="139">
        <f t="shared" si="60"/>
        <v>96.73913043</v>
      </c>
    </row>
    <row r="40" ht="15.75" customHeight="1">
      <c r="A40" s="35">
        <v>35.0</v>
      </c>
      <c r="B40" s="36" t="s">
        <v>57</v>
      </c>
      <c r="C40" s="31">
        <v>4.0</v>
      </c>
      <c r="D40" s="31">
        <v>10.0</v>
      </c>
      <c r="E40" s="31">
        <f t="shared" si="14"/>
        <v>14</v>
      </c>
      <c r="F40" s="31">
        <f t="shared" si="15"/>
        <v>100</v>
      </c>
      <c r="G40" s="31">
        <v>7.0</v>
      </c>
      <c r="H40" s="31">
        <v>7.0</v>
      </c>
      <c r="I40" s="31">
        <f t="shared" ref="I40:J40" si="469">C40+G40</f>
        <v>11</v>
      </c>
      <c r="J40" s="31">
        <f t="shared" si="469"/>
        <v>17</v>
      </c>
      <c r="K40" s="31">
        <f t="shared" si="17"/>
        <v>28</v>
      </c>
      <c r="L40" s="31">
        <f t="shared" si="18"/>
        <v>90.32258065</v>
      </c>
      <c r="M40" s="31">
        <v>6.0</v>
      </c>
      <c r="N40" s="31">
        <v>8.0</v>
      </c>
      <c r="O40" s="31">
        <f t="shared" ref="O40:P40" si="470">I40+M40</f>
        <v>17</v>
      </c>
      <c r="P40" s="31">
        <f t="shared" si="470"/>
        <v>25</v>
      </c>
      <c r="Q40" s="31">
        <f t="shared" si="20"/>
        <v>42</v>
      </c>
      <c r="R40" s="31">
        <f t="shared" si="21"/>
        <v>93.33333333</v>
      </c>
      <c r="S40" s="31">
        <v>6.0</v>
      </c>
      <c r="T40" s="31">
        <v>6.0</v>
      </c>
      <c r="U40" s="31">
        <f t="shared" ref="U40:V40" si="471">S40+O40</f>
        <v>23</v>
      </c>
      <c r="V40" s="31">
        <f t="shared" si="471"/>
        <v>31</v>
      </c>
      <c r="W40" s="31">
        <f t="shared" si="23"/>
        <v>54</v>
      </c>
      <c r="X40" s="31">
        <f t="shared" si="24"/>
        <v>94.73684211</v>
      </c>
      <c r="Y40" s="31">
        <v>7.0</v>
      </c>
      <c r="Z40" s="31">
        <v>7.0</v>
      </c>
      <c r="AA40" s="31">
        <f t="shared" ref="AA40:AB40" si="472">U40+Y40</f>
        <v>30</v>
      </c>
      <c r="AB40" s="31">
        <f t="shared" si="472"/>
        <v>38</v>
      </c>
      <c r="AC40" s="31">
        <f t="shared" si="256"/>
        <v>68</v>
      </c>
      <c r="AD40" s="31">
        <f t="shared" si="27"/>
        <v>95.77464789</v>
      </c>
      <c r="AE40" s="31">
        <v>5.0</v>
      </c>
      <c r="AF40" s="31">
        <v>3.0</v>
      </c>
      <c r="AG40" s="31">
        <f t="shared" ref="AG40:AH40" si="473">AA40+AE40</f>
        <v>35</v>
      </c>
      <c r="AH40" s="31">
        <f t="shared" si="473"/>
        <v>41</v>
      </c>
      <c r="AI40" s="31">
        <f t="shared" si="29"/>
        <v>76</v>
      </c>
      <c r="AJ40" s="31">
        <f t="shared" si="30"/>
        <v>95</v>
      </c>
      <c r="AK40" s="31">
        <v>6.0</v>
      </c>
      <c r="AL40" s="31">
        <v>5.0</v>
      </c>
      <c r="AM40" s="31">
        <f t="shared" ref="AM40:AN40" si="474">AG40+AK40</f>
        <v>41</v>
      </c>
      <c r="AN40" s="31">
        <f t="shared" si="474"/>
        <v>46</v>
      </c>
      <c r="AO40" s="31">
        <f t="shared" si="32"/>
        <v>87</v>
      </c>
      <c r="AP40" s="31">
        <f t="shared" si="33"/>
        <v>94.56521739</v>
      </c>
      <c r="AQ40" s="117">
        <v>9.0</v>
      </c>
      <c r="AR40" s="117">
        <v>11.0</v>
      </c>
      <c r="AS40" s="31">
        <f t="shared" ref="AS40:AT40" si="475">AM40+AQ40</f>
        <v>50</v>
      </c>
      <c r="AT40" s="31">
        <f t="shared" si="475"/>
        <v>57</v>
      </c>
      <c r="AU40" s="31">
        <f t="shared" si="35"/>
        <v>107</v>
      </c>
      <c r="AV40" s="31">
        <f t="shared" si="36"/>
        <v>94.69026549</v>
      </c>
      <c r="AW40" s="117">
        <v>4.0</v>
      </c>
      <c r="AX40" s="117">
        <v>5.0</v>
      </c>
      <c r="AY40" s="31">
        <f t="shared" ref="AY40:AZ40" si="476">AS40+AW40</f>
        <v>54</v>
      </c>
      <c r="AZ40" s="31">
        <f t="shared" si="476"/>
        <v>62</v>
      </c>
      <c r="BA40" s="117">
        <f t="shared" si="38"/>
        <v>116</v>
      </c>
      <c r="BB40" s="31">
        <f t="shared" si="39"/>
        <v>93.5483871</v>
      </c>
      <c r="BC40" s="117">
        <v>5.0</v>
      </c>
      <c r="BD40" s="117">
        <v>10.0</v>
      </c>
      <c r="BE40" s="31">
        <f t="shared" ref="BE40:BF40" si="477">AY40+BC40</f>
        <v>59</v>
      </c>
      <c r="BF40" s="31">
        <f t="shared" si="477"/>
        <v>72</v>
      </c>
      <c r="BG40" s="31">
        <f t="shared" si="41"/>
        <v>131</v>
      </c>
      <c r="BH40" s="31">
        <f t="shared" si="42"/>
        <v>93.57142857</v>
      </c>
      <c r="BI40" s="118">
        <v>9.0</v>
      </c>
      <c r="BJ40" s="118">
        <v>9.0</v>
      </c>
      <c r="BK40" s="31">
        <f t="shared" ref="BK40:BL40" si="478">BE40+BI40</f>
        <v>68</v>
      </c>
      <c r="BL40" s="31">
        <f t="shared" si="478"/>
        <v>81</v>
      </c>
      <c r="BM40" s="31">
        <f t="shared" si="44"/>
        <v>149</v>
      </c>
      <c r="BN40" s="31">
        <f t="shared" si="45"/>
        <v>93.71069182</v>
      </c>
      <c r="BO40" s="118">
        <v>9.0</v>
      </c>
      <c r="BP40" s="118">
        <v>9.0</v>
      </c>
      <c r="BQ40" s="116">
        <f t="shared" si="46"/>
        <v>77</v>
      </c>
      <c r="BR40" s="116">
        <f t="shared" si="47"/>
        <v>158</v>
      </c>
      <c r="BS40" s="116">
        <f t="shared" si="48"/>
        <v>235</v>
      </c>
      <c r="BT40" s="116">
        <f t="shared" si="49"/>
        <v>94.37751004</v>
      </c>
      <c r="BU40" s="118">
        <v>6.0</v>
      </c>
      <c r="BV40" s="118">
        <v>3.0</v>
      </c>
      <c r="BW40" s="116">
        <f t="shared" ref="BW40:BX40" si="479">BQ40+BU40</f>
        <v>83</v>
      </c>
      <c r="BX40" s="116">
        <f t="shared" si="479"/>
        <v>161</v>
      </c>
      <c r="BY40" s="116">
        <f t="shared" si="51"/>
        <v>244</v>
      </c>
      <c r="BZ40" s="116">
        <f t="shared" si="52"/>
        <v>94.20849421</v>
      </c>
      <c r="CA40" s="118">
        <v>8.0</v>
      </c>
      <c r="CB40" s="118">
        <v>6.0</v>
      </c>
      <c r="CC40" s="116">
        <f t="shared" ref="CC40:CD40" si="480">BW40+CA40</f>
        <v>91</v>
      </c>
      <c r="CD40" s="116">
        <f t="shared" si="480"/>
        <v>167</v>
      </c>
      <c r="CE40" s="116">
        <f t="shared" si="54"/>
        <v>258</v>
      </c>
      <c r="CF40" s="116">
        <f t="shared" si="55"/>
        <v>94.50549451</v>
      </c>
      <c r="CG40" s="118">
        <v>7.0</v>
      </c>
      <c r="CH40" s="118">
        <v>5.0</v>
      </c>
      <c r="CI40" s="116">
        <f t="shared" si="202"/>
        <v>97</v>
      </c>
      <c r="CJ40" s="116">
        <f t="shared" si="203"/>
        <v>172</v>
      </c>
      <c r="CK40" s="116">
        <f t="shared" si="57"/>
        <v>269</v>
      </c>
      <c r="CL40" s="116">
        <f t="shared" si="58"/>
        <v>94.05594406</v>
      </c>
      <c r="CM40" s="139">
        <f t="shared" si="59"/>
        <v>95.09803922</v>
      </c>
      <c r="CN40" s="139">
        <f t="shared" si="60"/>
        <v>93.47826087</v>
      </c>
    </row>
    <row r="41" ht="15.75" customHeight="1">
      <c r="A41" s="35">
        <v>36.0</v>
      </c>
      <c r="B41" s="36" t="s">
        <v>58</v>
      </c>
      <c r="C41" s="31">
        <v>4.0</v>
      </c>
      <c r="D41" s="31">
        <v>10.0</v>
      </c>
      <c r="E41" s="31">
        <f t="shared" si="14"/>
        <v>14</v>
      </c>
      <c r="F41" s="31">
        <f t="shared" si="15"/>
        <v>100</v>
      </c>
      <c r="G41" s="31">
        <v>7.0</v>
      </c>
      <c r="H41" s="31">
        <v>10.0</v>
      </c>
      <c r="I41" s="31">
        <f t="shared" ref="I41:J41" si="481">C41+G41</f>
        <v>11</v>
      </c>
      <c r="J41" s="31">
        <f t="shared" si="481"/>
        <v>20</v>
      </c>
      <c r="K41" s="31">
        <f t="shared" si="17"/>
        <v>31</v>
      </c>
      <c r="L41" s="31">
        <f t="shared" si="18"/>
        <v>100</v>
      </c>
      <c r="M41" s="31">
        <v>6.0</v>
      </c>
      <c r="N41" s="31">
        <v>8.0</v>
      </c>
      <c r="O41" s="31">
        <f t="shared" ref="O41:P41" si="482">I41+M41</f>
        <v>17</v>
      </c>
      <c r="P41" s="31">
        <f t="shared" si="482"/>
        <v>28</v>
      </c>
      <c r="Q41" s="31">
        <f t="shared" si="20"/>
        <v>45</v>
      </c>
      <c r="R41" s="31">
        <f t="shared" si="21"/>
        <v>100</v>
      </c>
      <c r="S41" s="31">
        <v>6.0</v>
      </c>
      <c r="T41" s="31">
        <v>6.0</v>
      </c>
      <c r="U41" s="31">
        <f t="shared" ref="U41:V41" si="483">S41+O41</f>
        <v>23</v>
      </c>
      <c r="V41" s="31">
        <f t="shared" si="483"/>
        <v>34</v>
      </c>
      <c r="W41" s="31">
        <f t="shared" si="23"/>
        <v>57</v>
      </c>
      <c r="X41" s="31">
        <f t="shared" si="24"/>
        <v>100</v>
      </c>
      <c r="Y41" s="31">
        <v>7.0</v>
      </c>
      <c r="Z41" s="31">
        <v>7.0</v>
      </c>
      <c r="AA41" s="31">
        <f t="shared" ref="AA41:AB41" si="484">U41+Y41</f>
        <v>30</v>
      </c>
      <c r="AB41" s="31">
        <f t="shared" si="484"/>
        <v>41</v>
      </c>
      <c r="AC41" s="31">
        <f t="shared" si="256"/>
        <v>71</v>
      </c>
      <c r="AD41" s="31">
        <f t="shared" si="27"/>
        <v>100</v>
      </c>
      <c r="AE41" s="31">
        <v>5.0</v>
      </c>
      <c r="AF41" s="31">
        <v>3.0</v>
      </c>
      <c r="AG41" s="31">
        <f t="shared" ref="AG41:AH41" si="485">AA41+AE41</f>
        <v>35</v>
      </c>
      <c r="AH41" s="31">
        <f t="shared" si="485"/>
        <v>44</v>
      </c>
      <c r="AI41" s="31">
        <f t="shared" si="29"/>
        <v>79</v>
      </c>
      <c r="AJ41" s="31">
        <f t="shared" si="30"/>
        <v>98.75</v>
      </c>
      <c r="AK41" s="31">
        <v>5.0</v>
      </c>
      <c r="AL41" s="31">
        <v>6.0</v>
      </c>
      <c r="AM41" s="31">
        <f t="shared" ref="AM41:AN41" si="486">AG41+AK41</f>
        <v>40</v>
      </c>
      <c r="AN41" s="31">
        <f t="shared" si="486"/>
        <v>50</v>
      </c>
      <c r="AO41" s="31">
        <f t="shared" si="32"/>
        <v>90</v>
      </c>
      <c r="AP41" s="31">
        <f t="shared" si="33"/>
        <v>97.82608696</v>
      </c>
      <c r="AQ41" s="117">
        <v>8.0</v>
      </c>
      <c r="AR41" s="117">
        <v>12.0</v>
      </c>
      <c r="AS41" s="31">
        <f t="shared" ref="AS41:AT41" si="487">AM41+AQ41</f>
        <v>48</v>
      </c>
      <c r="AT41" s="31">
        <f t="shared" si="487"/>
        <v>62</v>
      </c>
      <c r="AU41" s="31">
        <f t="shared" si="35"/>
        <v>110</v>
      </c>
      <c r="AV41" s="31">
        <f t="shared" si="36"/>
        <v>97.34513274</v>
      </c>
      <c r="AW41" s="117">
        <v>6.0</v>
      </c>
      <c r="AX41" s="117">
        <v>5.0</v>
      </c>
      <c r="AY41" s="31">
        <f t="shared" ref="AY41:AZ41" si="488">AS41+AW41</f>
        <v>54</v>
      </c>
      <c r="AZ41" s="31">
        <f t="shared" si="488"/>
        <v>67</v>
      </c>
      <c r="BA41" s="117">
        <f t="shared" si="38"/>
        <v>121</v>
      </c>
      <c r="BB41" s="31">
        <f t="shared" si="39"/>
        <v>97.58064516</v>
      </c>
      <c r="BC41" s="117">
        <v>4.0</v>
      </c>
      <c r="BD41" s="117">
        <v>10.0</v>
      </c>
      <c r="BE41" s="31">
        <f t="shared" ref="BE41:BF41" si="489">AY41+BC41</f>
        <v>58</v>
      </c>
      <c r="BF41" s="31">
        <f t="shared" si="489"/>
        <v>77</v>
      </c>
      <c r="BG41" s="31">
        <f t="shared" si="41"/>
        <v>135</v>
      </c>
      <c r="BH41" s="31">
        <f t="shared" si="42"/>
        <v>96.42857143</v>
      </c>
      <c r="BI41" s="118">
        <v>9.0</v>
      </c>
      <c r="BJ41" s="118">
        <v>9.0</v>
      </c>
      <c r="BK41" s="31">
        <f t="shared" ref="BK41:BL41" si="490">BE41+BI41</f>
        <v>67</v>
      </c>
      <c r="BL41" s="31">
        <f t="shared" si="490"/>
        <v>86</v>
      </c>
      <c r="BM41" s="31">
        <f t="shared" si="44"/>
        <v>153</v>
      </c>
      <c r="BN41" s="31">
        <f t="shared" si="45"/>
        <v>96.22641509</v>
      </c>
      <c r="BO41" s="118">
        <v>9.0</v>
      </c>
      <c r="BP41" s="118">
        <v>9.0</v>
      </c>
      <c r="BQ41" s="116">
        <f t="shared" si="46"/>
        <v>76</v>
      </c>
      <c r="BR41" s="116">
        <f t="shared" si="47"/>
        <v>162</v>
      </c>
      <c r="BS41" s="116">
        <f t="shared" si="48"/>
        <v>238</v>
      </c>
      <c r="BT41" s="116">
        <f t="shared" si="49"/>
        <v>95.58232932</v>
      </c>
      <c r="BU41" s="118">
        <v>5.0</v>
      </c>
      <c r="BV41" s="118">
        <v>3.0</v>
      </c>
      <c r="BW41" s="116">
        <f t="shared" ref="BW41:BX41" si="491">BQ41+BU41</f>
        <v>81</v>
      </c>
      <c r="BX41" s="116">
        <f t="shared" si="491"/>
        <v>165</v>
      </c>
      <c r="BY41" s="116">
        <f t="shared" si="51"/>
        <v>246</v>
      </c>
      <c r="BZ41" s="116">
        <f t="shared" si="52"/>
        <v>94.98069498</v>
      </c>
      <c r="CA41" s="118">
        <v>8.0</v>
      </c>
      <c r="CB41" s="118">
        <v>6.0</v>
      </c>
      <c r="CC41" s="116">
        <f t="shared" ref="CC41:CD41" si="492">BW41+CA41</f>
        <v>89</v>
      </c>
      <c r="CD41" s="116">
        <f t="shared" si="492"/>
        <v>171</v>
      </c>
      <c r="CE41" s="116">
        <f t="shared" si="54"/>
        <v>260</v>
      </c>
      <c r="CF41" s="116">
        <f t="shared" si="55"/>
        <v>95.23809524</v>
      </c>
      <c r="CG41" s="118">
        <v>6.0</v>
      </c>
      <c r="CH41" s="118">
        <v>5.0</v>
      </c>
      <c r="CI41" s="116">
        <f t="shared" si="202"/>
        <v>95</v>
      </c>
      <c r="CJ41" s="116">
        <f t="shared" si="203"/>
        <v>176</v>
      </c>
      <c r="CK41" s="116">
        <f t="shared" si="57"/>
        <v>271</v>
      </c>
      <c r="CL41" s="116">
        <f t="shared" si="58"/>
        <v>94.75524476</v>
      </c>
      <c r="CM41" s="139">
        <f t="shared" si="59"/>
        <v>93.1372549</v>
      </c>
      <c r="CN41" s="139">
        <f t="shared" si="60"/>
        <v>95.65217391</v>
      </c>
    </row>
    <row r="42" ht="15.75" customHeight="1">
      <c r="A42" s="35">
        <v>37.0</v>
      </c>
      <c r="B42" s="36" t="s">
        <v>59</v>
      </c>
      <c r="C42" s="31">
        <v>2.0</v>
      </c>
      <c r="D42" s="31">
        <v>6.0</v>
      </c>
      <c r="E42" s="31">
        <f t="shared" si="14"/>
        <v>8</v>
      </c>
      <c r="F42" s="31">
        <f t="shared" si="15"/>
        <v>57.14285714</v>
      </c>
      <c r="G42" s="31">
        <v>7.0</v>
      </c>
      <c r="H42" s="31">
        <v>10.0</v>
      </c>
      <c r="I42" s="31">
        <f t="shared" ref="I42:J42" si="493">C42+G42</f>
        <v>9</v>
      </c>
      <c r="J42" s="31">
        <f t="shared" si="493"/>
        <v>16</v>
      </c>
      <c r="K42" s="31">
        <f t="shared" si="17"/>
        <v>25</v>
      </c>
      <c r="L42" s="31">
        <f t="shared" si="18"/>
        <v>80.64516129</v>
      </c>
      <c r="M42" s="31">
        <v>6.0</v>
      </c>
      <c r="N42" s="31">
        <v>8.0</v>
      </c>
      <c r="O42" s="31">
        <f t="shared" ref="O42:P42" si="494">I42+M42</f>
        <v>15</v>
      </c>
      <c r="P42" s="31">
        <f t="shared" si="494"/>
        <v>24</v>
      </c>
      <c r="Q42" s="31">
        <f t="shared" si="20"/>
        <v>39</v>
      </c>
      <c r="R42" s="31">
        <f t="shared" si="21"/>
        <v>86.66666667</v>
      </c>
      <c r="S42" s="31">
        <v>6.0</v>
      </c>
      <c r="T42" s="31">
        <v>5.0</v>
      </c>
      <c r="U42" s="31">
        <f t="shared" ref="U42:V42" si="495">S42+O42</f>
        <v>21</v>
      </c>
      <c r="V42" s="31">
        <f t="shared" si="495"/>
        <v>29</v>
      </c>
      <c r="W42" s="31">
        <f t="shared" si="23"/>
        <v>50</v>
      </c>
      <c r="X42" s="31">
        <f t="shared" si="24"/>
        <v>87.71929825</v>
      </c>
      <c r="Y42" s="31">
        <v>7.0</v>
      </c>
      <c r="Z42" s="31">
        <v>6.0</v>
      </c>
      <c r="AA42" s="31">
        <f t="shared" ref="AA42:AB42" si="496">U42+Y42</f>
        <v>28</v>
      </c>
      <c r="AB42" s="31">
        <f t="shared" si="496"/>
        <v>35</v>
      </c>
      <c r="AC42" s="31">
        <f t="shared" si="256"/>
        <v>63</v>
      </c>
      <c r="AD42" s="31">
        <f t="shared" si="27"/>
        <v>88.73239437</v>
      </c>
      <c r="AE42" s="31">
        <v>5.0</v>
      </c>
      <c r="AF42" s="31">
        <v>3.0</v>
      </c>
      <c r="AG42" s="31">
        <f t="shared" ref="AG42:AH42" si="497">AA42+AE42</f>
        <v>33</v>
      </c>
      <c r="AH42" s="31">
        <f t="shared" si="497"/>
        <v>38</v>
      </c>
      <c r="AI42" s="31">
        <f t="shared" si="29"/>
        <v>71</v>
      </c>
      <c r="AJ42" s="31">
        <f t="shared" si="30"/>
        <v>88.75</v>
      </c>
      <c r="AK42" s="31">
        <v>5.0</v>
      </c>
      <c r="AL42" s="31">
        <v>5.0</v>
      </c>
      <c r="AM42" s="31">
        <f t="shared" ref="AM42:AN42" si="498">AG42+AK42</f>
        <v>38</v>
      </c>
      <c r="AN42" s="31">
        <f t="shared" si="498"/>
        <v>43</v>
      </c>
      <c r="AO42" s="31">
        <f t="shared" si="32"/>
        <v>81</v>
      </c>
      <c r="AP42" s="31">
        <f t="shared" si="33"/>
        <v>88.04347826</v>
      </c>
      <c r="AQ42" s="117">
        <v>8.0</v>
      </c>
      <c r="AR42" s="117">
        <v>10.0</v>
      </c>
      <c r="AS42" s="31">
        <f t="shared" ref="AS42:AT42" si="499">AM42+AQ42</f>
        <v>46</v>
      </c>
      <c r="AT42" s="31">
        <f t="shared" si="499"/>
        <v>53</v>
      </c>
      <c r="AU42" s="31">
        <f t="shared" si="35"/>
        <v>99</v>
      </c>
      <c r="AV42" s="31">
        <f t="shared" si="36"/>
        <v>87.61061947</v>
      </c>
      <c r="AW42" s="117">
        <v>4.0</v>
      </c>
      <c r="AX42" s="117">
        <v>4.0</v>
      </c>
      <c r="AY42" s="31">
        <f t="shared" ref="AY42:AZ42" si="500">AS42+AW42</f>
        <v>50</v>
      </c>
      <c r="AZ42" s="31">
        <f t="shared" si="500"/>
        <v>57</v>
      </c>
      <c r="BA42" s="117">
        <f t="shared" si="38"/>
        <v>107</v>
      </c>
      <c r="BB42" s="31">
        <f t="shared" si="39"/>
        <v>86.29032258</v>
      </c>
      <c r="BC42" s="117">
        <v>5.0</v>
      </c>
      <c r="BD42" s="117">
        <v>10.0</v>
      </c>
      <c r="BE42" s="31">
        <f t="shared" ref="BE42:BF42" si="501">AY42+BC42</f>
        <v>55</v>
      </c>
      <c r="BF42" s="31">
        <f t="shared" si="501"/>
        <v>67</v>
      </c>
      <c r="BG42" s="31">
        <f t="shared" si="41"/>
        <v>122</v>
      </c>
      <c r="BH42" s="31">
        <f t="shared" si="42"/>
        <v>87.14285714</v>
      </c>
      <c r="BI42" s="118">
        <v>8.0</v>
      </c>
      <c r="BJ42" s="118">
        <v>9.0</v>
      </c>
      <c r="BK42" s="31">
        <f t="shared" ref="BK42:BL42" si="502">BE42+BI42</f>
        <v>63</v>
      </c>
      <c r="BL42" s="31">
        <f t="shared" si="502"/>
        <v>76</v>
      </c>
      <c r="BM42" s="31">
        <f t="shared" si="44"/>
        <v>139</v>
      </c>
      <c r="BN42" s="31">
        <f t="shared" si="45"/>
        <v>87.42138365</v>
      </c>
      <c r="BO42" s="118">
        <v>9.0</v>
      </c>
      <c r="BP42" s="118">
        <v>8.0</v>
      </c>
      <c r="BQ42" s="116">
        <f t="shared" si="46"/>
        <v>72</v>
      </c>
      <c r="BR42" s="116">
        <f t="shared" si="47"/>
        <v>148</v>
      </c>
      <c r="BS42" s="116">
        <f t="shared" si="48"/>
        <v>220</v>
      </c>
      <c r="BT42" s="116">
        <f t="shared" si="49"/>
        <v>88.35341365</v>
      </c>
      <c r="BU42" s="118">
        <v>5.0</v>
      </c>
      <c r="BV42" s="118">
        <v>3.0</v>
      </c>
      <c r="BW42" s="116">
        <f t="shared" ref="BW42:BX42" si="503">BQ42+BU42</f>
        <v>77</v>
      </c>
      <c r="BX42" s="116">
        <f t="shared" si="503"/>
        <v>151</v>
      </c>
      <c r="BY42" s="116">
        <f t="shared" si="51"/>
        <v>228</v>
      </c>
      <c r="BZ42" s="116">
        <f t="shared" si="52"/>
        <v>88.03088803</v>
      </c>
      <c r="CA42" s="118">
        <v>7.0</v>
      </c>
      <c r="CB42" s="118">
        <v>6.0</v>
      </c>
      <c r="CC42" s="116">
        <f t="shared" ref="CC42:CD42" si="504">BW42+CA42</f>
        <v>84</v>
      </c>
      <c r="CD42" s="116">
        <f t="shared" si="504"/>
        <v>157</v>
      </c>
      <c r="CE42" s="116">
        <f t="shared" si="54"/>
        <v>241</v>
      </c>
      <c r="CF42" s="116">
        <f t="shared" si="55"/>
        <v>88.27838828</v>
      </c>
      <c r="CG42" s="118">
        <v>6.0</v>
      </c>
      <c r="CH42" s="118">
        <v>6.0</v>
      </c>
      <c r="CI42" s="116">
        <f t="shared" si="202"/>
        <v>91</v>
      </c>
      <c r="CJ42" s="116">
        <f t="shared" si="203"/>
        <v>163</v>
      </c>
      <c r="CK42" s="116">
        <f t="shared" si="57"/>
        <v>254</v>
      </c>
      <c r="CL42" s="116">
        <f t="shared" si="58"/>
        <v>88.81118881</v>
      </c>
      <c r="CM42" s="139">
        <f t="shared" si="59"/>
        <v>89.21568627</v>
      </c>
      <c r="CN42" s="139">
        <f t="shared" si="60"/>
        <v>88.58695652</v>
      </c>
    </row>
    <row r="43" ht="15.75" customHeight="1">
      <c r="A43" s="35">
        <v>38.0</v>
      </c>
      <c r="B43" s="36" t="s">
        <v>60</v>
      </c>
      <c r="C43" s="31">
        <v>3.0</v>
      </c>
      <c r="D43" s="31">
        <v>9.0</v>
      </c>
      <c r="E43" s="31">
        <f t="shared" si="14"/>
        <v>12</v>
      </c>
      <c r="F43" s="31">
        <f t="shared" si="15"/>
        <v>85.71428571</v>
      </c>
      <c r="G43" s="31">
        <v>7.0</v>
      </c>
      <c r="H43" s="31">
        <v>10.0</v>
      </c>
      <c r="I43" s="31">
        <f t="shared" ref="I43:J43" si="505">C43+G43</f>
        <v>10</v>
      </c>
      <c r="J43" s="31">
        <f t="shared" si="505"/>
        <v>19</v>
      </c>
      <c r="K43" s="31">
        <f t="shared" si="17"/>
        <v>29</v>
      </c>
      <c r="L43" s="31">
        <f t="shared" si="18"/>
        <v>93.5483871</v>
      </c>
      <c r="M43" s="31">
        <v>6.0</v>
      </c>
      <c r="N43" s="31">
        <v>8.0</v>
      </c>
      <c r="O43" s="31">
        <f t="shared" ref="O43:P43" si="506">I43+M43</f>
        <v>16</v>
      </c>
      <c r="P43" s="31">
        <f t="shared" si="506"/>
        <v>27</v>
      </c>
      <c r="Q43" s="31">
        <f t="shared" si="20"/>
        <v>43</v>
      </c>
      <c r="R43" s="31">
        <f t="shared" si="21"/>
        <v>95.55555556</v>
      </c>
      <c r="S43" s="31">
        <v>6.0</v>
      </c>
      <c r="T43" s="31">
        <v>6.0</v>
      </c>
      <c r="U43" s="31">
        <f t="shared" ref="U43:V43" si="507">S43+O43</f>
        <v>22</v>
      </c>
      <c r="V43" s="31">
        <f t="shared" si="507"/>
        <v>33</v>
      </c>
      <c r="W43" s="31">
        <f t="shared" si="23"/>
        <v>55</v>
      </c>
      <c r="X43" s="31">
        <f t="shared" si="24"/>
        <v>96.49122807</v>
      </c>
      <c r="Y43" s="31">
        <v>7.0</v>
      </c>
      <c r="Z43" s="31">
        <v>7.0</v>
      </c>
      <c r="AA43" s="31">
        <f t="shared" ref="AA43:AB43" si="508">U43+Y43</f>
        <v>29</v>
      </c>
      <c r="AB43" s="31">
        <f t="shared" si="508"/>
        <v>40</v>
      </c>
      <c r="AC43" s="31">
        <f t="shared" si="256"/>
        <v>69</v>
      </c>
      <c r="AD43" s="31">
        <f t="shared" si="27"/>
        <v>97.18309859</v>
      </c>
      <c r="AE43" s="31">
        <v>6.0</v>
      </c>
      <c r="AF43" s="31">
        <v>3.0</v>
      </c>
      <c r="AG43" s="31">
        <f t="shared" ref="AG43:AH43" si="509">AA43+AE43</f>
        <v>35</v>
      </c>
      <c r="AH43" s="31">
        <f t="shared" si="509"/>
        <v>43</v>
      </c>
      <c r="AI43" s="31">
        <f t="shared" si="29"/>
        <v>78</v>
      </c>
      <c r="AJ43" s="31">
        <f t="shared" si="30"/>
        <v>97.5</v>
      </c>
      <c r="AK43" s="31">
        <v>4.0</v>
      </c>
      <c r="AL43" s="31">
        <v>6.0</v>
      </c>
      <c r="AM43" s="31">
        <f t="shared" ref="AM43:AN43" si="510">AG43+AK43</f>
        <v>39</v>
      </c>
      <c r="AN43" s="31">
        <f t="shared" si="510"/>
        <v>49</v>
      </c>
      <c r="AO43" s="31">
        <f t="shared" si="32"/>
        <v>88</v>
      </c>
      <c r="AP43" s="31">
        <f t="shared" si="33"/>
        <v>95.65217391</v>
      </c>
      <c r="AQ43" s="117">
        <v>8.0</v>
      </c>
      <c r="AR43" s="117">
        <v>12.0</v>
      </c>
      <c r="AS43" s="31">
        <f t="shared" ref="AS43:AT43" si="511">AM43+AQ43</f>
        <v>47</v>
      </c>
      <c r="AT43" s="31">
        <f t="shared" si="511"/>
        <v>61</v>
      </c>
      <c r="AU43" s="31">
        <f t="shared" si="35"/>
        <v>108</v>
      </c>
      <c r="AV43" s="31">
        <f t="shared" si="36"/>
        <v>95.57522124</v>
      </c>
      <c r="AW43" s="117">
        <v>6.0</v>
      </c>
      <c r="AX43" s="117">
        <v>5.0</v>
      </c>
      <c r="AY43" s="31">
        <f t="shared" ref="AY43:AZ43" si="512">AS43+AW43</f>
        <v>53</v>
      </c>
      <c r="AZ43" s="31">
        <f t="shared" si="512"/>
        <v>66</v>
      </c>
      <c r="BA43" s="117">
        <f t="shared" si="38"/>
        <v>119</v>
      </c>
      <c r="BB43" s="31">
        <f t="shared" si="39"/>
        <v>95.96774194</v>
      </c>
      <c r="BC43" s="117">
        <v>5.0</v>
      </c>
      <c r="BD43" s="117">
        <v>11.0</v>
      </c>
      <c r="BE43" s="31">
        <f t="shared" ref="BE43:BF43" si="513">AY43+BC43</f>
        <v>58</v>
      </c>
      <c r="BF43" s="31">
        <f t="shared" si="513"/>
        <v>77</v>
      </c>
      <c r="BG43" s="31">
        <f t="shared" si="41"/>
        <v>135</v>
      </c>
      <c r="BH43" s="31">
        <f t="shared" si="42"/>
        <v>96.42857143</v>
      </c>
      <c r="BI43" s="118">
        <v>8.0</v>
      </c>
      <c r="BJ43" s="118">
        <v>8.0</v>
      </c>
      <c r="BK43" s="31">
        <f t="shared" ref="BK43:BL43" si="514">BE43+BI43</f>
        <v>66</v>
      </c>
      <c r="BL43" s="31">
        <f t="shared" si="514"/>
        <v>85</v>
      </c>
      <c r="BM43" s="31">
        <f t="shared" si="44"/>
        <v>151</v>
      </c>
      <c r="BN43" s="31">
        <f t="shared" si="45"/>
        <v>94.96855346</v>
      </c>
      <c r="BO43" s="118">
        <v>9.0</v>
      </c>
      <c r="BP43" s="118">
        <v>9.0</v>
      </c>
      <c r="BQ43" s="116">
        <f t="shared" si="46"/>
        <v>75</v>
      </c>
      <c r="BR43" s="116">
        <f t="shared" si="47"/>
        <v>160</v>
      </c>
      <c r="BS43" s="116">
        <f t="shared" si="48"/>
        <v>235</v>
      </c>
      <c r="BT43" s="116">
        <f t="shared" si="49"/>
        <v>94.37751004</v>
      </c>
      <c r="BU43" s="118">
        <v>5.0</v>
      </c>
      <c r="BV43" s="118">
        <v>4.0</v>
      </c>
      <c r="BW43" s="116">
        <f t="shared" ref="BW43:BX43" si="515">BQ43+BU43</f>
        <v>80</v>
      </c>
      <c r="BX43" s="116">
        <f t="shared" si="515"/>
        <v>164</v>
      </c>
      <c r="BY43" s="116">
        <f t="shared" si="51"/>
        <v>244</v>
      </c>
      <c r="BZ43" s="116">
        <f t="shared" si="52"/>
        <v>94.20849421</v>
      </c>
      <c r="CA43" s="118">
        <v>7.0</v>
      </c>
      <c r="CB43" s="118">
        <v>5.0</v>
      </c>
      <c r="CC43" s="116">
        <f t="shared" ref="CC43:CD43" si="516">BW43+CA43</f>
        <v>87</v>
      </c>
      <c r="CD43" s="116">
        <f t="shared" si="516"/>
        <v>169</v>
      </c>
      <c r="CE43" s="116">
        <f t="shared" si="54"/>
        <v>256</v>
      </c>
      <c r="CF43" s="116">
        <f t="shared" si="55"/>
        <v>93.77289377</v>
      </c>
      <c r="CG43" s="118">
        <v>7.0</v>
      </c>
      <c r="CH43" s="118">
        <v>5.0</v>
      </c>
      <c r="CI43" s="116">
        <f t="shared" si="202"/>
        <v>92</v>
      </c>
      <c r="CJ43" s="116">
        <f t="shared" si="203"/>
        <v>174</v>
      </c>
      <c r="CK43" s="116">
        <f t="shared" si="57"/>
        <v>266</v>
      </c>
      <c r="CL43" s="116">
        <f t="shared" si="58"/>
        <v>93.00699301</v>
      </c>
      <c r="CM43" s="139">
        <f t="shared" si="59"/>
        <v>90.19607843</v>
      </c>
      <c r="CN43" s="139">
        <f t="shared" si="60"/>
        <v>94.56521739</v>
      </c>
    </row>
    <row r="44" ht="15.75" customHeight="1">
      <c r="A44" s="35">
        <v>39.0</v>
      </c>
      <c r="B44" s="36" t="s">
        <v>61</v>
      </c>
      <c r="C44" s="31">
        <v>3.0</v>
      </c>
      <c r="D44" s="31">
        <v>9.0</v>
      </c>
      <c r="E44" s="31">
        <f t="shared" si="14"/>
        <v>12</v>
      </c>
      <c r="F44" s="31">
        <f t="shared" si="15"/>
        <v>85.71428571</v>
      </c>
      <c r="G44" s="31">
        <v>7.0</v>
      </c>
      <c r="H44" s="31">
        <v>10.0</v>
      </c>
      <c r="I44" s="31">
        <f t="shared" ref="I44:J44" si="517">C44+G44</f>
        <v>10</v>
      </c>
      <c r="J44" s="31">
        <f t="shared" si="517"/>
        <v>19</v>
      </c>
      <c r="K44" s="31">
        <f t="shared" si="17"/>
        <v>29</v>
      </c>
      <c r="L44" s="31">
        <f t="shared" si="18"/>
        <v>93.5483871</v>
      </c>
      <c r="M44" s="31">
        <v>6.0</v>
      </c>
      <c r="N44" s="31">
        <v>7.0</v>
      </c>
      <c r="O44" s="31">
        <f t="shared" ref="O44:P44" si="518">I44+M44</f>
        <v>16</v>
      </c>
      <c r="P44" s="31">
        <f t="shared" si="518"/>
        <v>26</v>
      </c>
      <c r="Q44" s="31">
        <f t="shared" si="20"/>
        <v>42</v>
      </c>
      <c r="R44" s="31">
        <f t="shared" si="21"/>
        <v>93.33333333</v>
      </c>
      <c r="S44" s="31">
        <v>4.0</v>
      </c>
      <c r="T44" s="31">
        <v>2.0</v>
      </c>
      <c r="U44" s="31">
        <f t="shared" ref="U44:V44" si="519">S44+O44</f>
        <v>20</v>
      </c>
      <c r="V44" s="31">
        <f t="shared" si="519"/>
        <v>28</v>
      </c>
      <c r="W44" s="31">
        <f t="shared" si="23"/>
        <v>48</v>
      </c>
      <c r="X44" s="31">
        <f t="shared" si="24"/>
        <v>84.21052632</v>
      </c>
      <c r="Y44" s="31">
        <v>7.0</v>
      </c>
      <c r="Z44" s="31">
        <v>7.0</v>
      </c>
      <c r="AA44" s="31">
        <f t="shared" ref="AA44:AB44" si="520">U44+Y44</f>
        <v>27</v>
      </c>
      <c r="AB44" s="31">
        <f t="shared" si="520"/>
        <v>35</v>
      </c>
      <c r="AC44" s="31">
        <f t="shared" si="256"/>
        <v>62</v>
      </c>
      <c r="AD44" s="31">
        <f t="shared" si="27"/>
        <v>87.32394366</v>
      </c>
      <c r="AE44" s="31">
        <v>1.0</v>
      </c>
      <c r="AF44" s="31">
        <v>2.0</v>
      </c>
      <c r="AG44" s="31">
        <f t="shared" ref="AG44:AH44" si="521">AA44+AE44</f>
        <v>28</v>
      </c>
      <c r="AH44" s="31">
        <f t="shared" si="521"/>
        <v>37</v>
      </c>
      <c r="AI44" s="31">
        <f t="shared" si="29"/>
        <v>65</v>
      </c>
      <c r="AJ44" s="31">
        <f t="shared" si="30"/>
        <v>81.25</v>
      </c>
      <c r="AK44" s="31">
        <v>6.0</v>
      </c>
      <c r="AL44" s="31">
        <v>5.0</v>
      </c>
      <c r="AM44" s="31">
        <f t="shared" ref="AM44:AN44" si="522">AG44+AK44</f>
        <v>34</v>
      </c>
      <c r="AN44" s="31">
        <f t="shared" si="522"/>
        <v>42</v>
      </c>
      <c r="AO44" s="31">
        <f t="shared" si="32"/>
        <v>76</v>
      </c>
      <c r="AP44" s="31">
        <f t="shared" si="33"/>
        <v>82.60869565</v>
      </c>
      <c r="AQ44" s="117">
        <v>9.0</v>
      </c>
      <c r="AR44" s="117">
        <v>12.0</v>
      </c>
      <c r="AS44" s="31">
        <f t="shared" ref="AS44:AT44" si="523">AM44+AQ44</f>
        <v>43</v>
      </c>
      <c r="AT44" s="31">
        <f t="shared" si="523"/>
        <v>54</v>
      </c>
      <c r="AU44" s="31">
        <f t="shared" si="35"/>
        <v>97</v>
      </c>
      <c r="AV44" s="31">
        <f t="shared" si="36"/>
        <v>85.84070796</v>
      </c>
      <c r="AW44" s="117">
        <v>6.0</v>
      </c>
      <c r="AX44" s="117">
        <v>5.0</v>
      </c>
      <c r="AY44" s="31">
        <f t="shared" ref="AY44:AZ44" si="524">AS44+AW44</f>
        <v>49</v>
      </c>
      <c r="AZ44" s="31">
        <f t="shared" si="524"/>
        <v>59</v>
      </c>
      <c r="BA44" s="117">
        <f t="shared" si="38"/>
        <v>108</v>
      </c>
      <c r="BB44" s="31">
        <f t="shared" si="39"/>
        <v>87.09677419</v>
      </c>
      <c r="BC44" s="117">
        <v>5.0</v>
      </c>
      <c r="BD44" s="117">
        <v>11.0</v>
      </c>
      <c r="BE44" s="31">
        <f t="shared" ref="BE44:BF44" si="525">AY44+BC44</f>
        <v>54</v>
      </c>
      <c r="BF44" s="31">
        <f t="shared" si="525"/>
        <v>70</v>
      </c>
      <c r="BG44" s="31">
        <f t="shared" si="41"/>
        <v>124</v>
      </c>
      <c r="BH44" s="31">
        <f t="shared" si="42"/>
        <v>88.57142857</v>
      </c>
      <c r="BI44" s="118">
        <v>8.0</v>
      </c>
      <c r="BJ44" s="118">
        <v>8.0</v>
      </c>
      <c r="BK44" s="31">
        <f t="shared" ref="BK44:BL44" si="526">BE44+BI44</f>
        <v>62</v>
      </c>
      <c r="BL44" s="31">
        <f t="shared" si="526"/>
        <v>78</v>
      </c>
      <c r="BM44" s="31">
        <f t="shared" si="44"/>
        <v>140</v>
      </c>
      <c r="BN44" s="31">
        <f t="shared" si="45"/>
        <v>88.05031447</v>
      </c>
      <c r="BO44" s="118">
        <v>9.0</v>
      </c>
      <c r="BP44" s="118">
        <v>9.0</v>
      </c>
      <c r="BQ44" s="116">
        <f t="shared" si="46"/>
        <v>71</v>
      </c>
      <c r="BR44" s="116">
        <f t="shared" si="47"/>
        <v>149</v>
      </c>
      <c r="BS44" s="116">
        <f t="shared" si="48"/>
        <v>220</v>
      </c>
      <c r="BT44" s="116">
        <f t="shared" si="49"/>
        <v>88.35341365</v>
      </c>
      <c r="BU44" s="118">
        <v>6.0</v>
      </c>
      <c r="BV44" s="118">
        <v>4.0</v>
      </c>
      <c r="BW44" s="116">
        <f t="shared" ref="BW44:BX44" si="527">BQ44+BU44</f>
        <v>77</v>
      </c>
      <c r="BX44" s="116">
        <f t="shared" si="527"/>
        <v>153</v>
      </c>
      <c r="BY44" s="116">
        <f t="shared" si="51"/>
        <v>230</v>
      </c>
      <c r="BZ44" s="116">
        <f t="shared" si="52"/>
        <v>88.8030888</v>
      </c>
      <c r="CA44" s="118">
        <v>8.0</v>
      </c>
      <c r="CB44" s="118">
        <v>6.0</v>
      </c>
      <c r="CC44" s="116">
        <f t="shared" ref="CC44:CD44" si="528">BW44+CA44</f>
        <v>85</v>
      </c>
      <c r="CD44" s="116">
        <f t="shared" si="528"/>
        <v>159</v>
      </c>
      <c r="CE44" s="116">
        <f t="shared" si="54"/>
        <v>244</v>
      </c>
      <c r="CF44" s="116">
        <f t="shared" si="55"/>
        <v>89.37728938</v>
      </c>
      <c r="CG44" s="118">
        <v>5.0</v>
      </c>
      <c r="CH44" s="118">
        <v>5.0</v>
      </c>
      <c r="CI44" s="116">
        <f t="shared" si="202"/>
        <v>92</v>
      </c>
      <c r="CJ44" s="116">
        <f t="shared" si="203"/>
        <v>164</v>
      </c>
      <c r="CK44" s="116">
        <f t="shared" si="57"/>
        <v>256</v>
      </c>
      <c r="CL44" s="116">
        <f t="shared" si="58"/>
        <v>89.51048951</v>
      </c>
      <c r="CM44" s="139">
        <f t="shared" si="59"/>
        <v>90.19607843</v>
      </c>
      <c r="CN44" s="139">
        <f t="shared" si="60"/>
        <v>89.13043478</v>
      </c>
    </row>
    <row r="45" ht="15.75" customHeight="1">
      <c r="A45" s="35">
        <v>40.0</v>
      </c>
      <c r="B45" s="36" t="s">
        <v>62</v>
      </c>
      <c r="C45" s="31">
        <v>4.0</v>
      </c>
      <c r="D45" s="31">
        <v>10.0</v>
      </c>
      <c r="E45" s="31">
        <f t="shared" si="14"/>
        <v>14</v>
      </c>
      <c r="F45" s="31">
        <f t="shared" si="15"/>
        <v>100</v>
      </c>
      <c r="G45" s="31">
        <v>7.0</v>
      </c>
      <c r="H45" s="31">
        <v>9.0</v>
      </c>
      <c r="I45" s="31">
        <f t="shared" ref="I45:J45" si="529">C45+G45</f>
        <v>11</v>
      </c>
      <c r="J45" s="31">
        <f t="shared" si="529"/>
        <v>19</v>
      </c>
      <c r="K45" s="31">
        <f t="shared" si="17"/>
        <v>30</v>
      </c>
      <c r="L45" s="31">
        <f t="shared" si="18"/>
        <v>96.77419355</v>
      </c>
      <c r="M45" s="31">
        <v>6.0</v>
      </c>
      <c r="N45" s="31">
        <v>7.0</v>
      </c>
      <c r="O45" s="31">
        <f t="shared" ref="O45:P45" si="530">I45+M45</f>
        <v>17</v>
      </c>
      <c r="P45" s="31">
        <f t="shared" si="530"/>
        <v>26</v>
      </c>
      <c r="Q45" s="31">
        <f t="shared" si="20"/>
        <v>43</v>
      </c>
      <c r="R45" s="31">
        <f t="shared" si="21"/>
        <v>95.55555556</v>
      </c>
      <c r="S45" s="31">
        <v>5.0</v>
      </c>
      <c r="T45" s="31">
        <v>6.0</v>
      </c>
      <c r="U45" s="31">
        <f t="shared" ref="U45:V45" si="531">S45+O45</f>
        <v>22</v>
      </c>
      <c r="V45" s="31">
        <f t="shared" si="531"/>
        <v>32</v>
      </c>
      <c r="W45" s="31">
        <f t="shared" si="23"/>
        <v>54</v>
      </c>
      <c r="X45" s="31">
        <f t="shared" si="24"/>
        <v>94.73684211</v>
      </c>
      <c r="Y45" s="31">
        <v>5.0</v>
      </c>
      <c r="Z45" s="31">
        <v>6.0</v>
      </c>
      <c r="AA45" s="31">
        <f t="shared" ref="AA45:AB45" si="532">U45+Y45</f>
        <v>27</v>
      </c>
      <c r="AB45" s="31">
        <f t="shared" si="532"/>
        <v>38</v>
      </c>
      <c r="AC45" s="31">
        <f t="shared" si="256"/>
        <v>65</v>
      </c>
      <c r="AD45" s="31">
        <f t="shared" si="27"/>
        <v>91.54929577</v>
      </c>
      <c r="AE45" s="31">
        <v>6.0</v>
      </c>
      <c r="AF45" s="31">
        <v>3.0</v>
      </c>
      <c r="AG45" s="31">
        <f t="shared" ref="AG45:AH45" si="533">AA45+AE45</f>
        <v>33</v>
      </c>
      <c r="AH45" s="31">
        <f t="shared" si="533"/>
        <v>41</v>
      </c>
      <c r="AI45" s="31">
        <f t="shared" si="29"/>
        <v>74</v>
      </c>
      <c r="AJ45" s="31">
        <f t="shared" si="30"/>
        <v>92.5</v>
      </c>
      <c r="AK45" s="31">
        <v>6.0</v>
      </c>
      <c r="AL45" s="31">
        <v>6.0</v>
      </c>
      <c r="AM45" s="31">
        <f t="shared" ref="AM45:AN45" si="534">AG45+AK45</f>
        <v>39</v>
      </c>
      <c r="AN45" s="31">
        <f t="shared" si="534"/>
        <v>47</v>
      </c>
      <c r="AO45" s="31">
        <f t="shared" si="32"/>
        <v>86</v>
      </c>
      <c r="AP45" s="31">
        <f t="shared" si="33"/>
        <v>93.47826087</v>
      </c>
      <c r="AQ45" s="117">
        <v>9.0</v>
      </c>
      <c r="AR45" s="117">
        <v>11.0</v>
      </c>
      <c r="AS45" s="31">
        <f t="shared" ref="AS45:AT45" si="535">AM45+AQ45</f>
        <v>48</v>
      </c>
      <c r="AT45" s="31">
        <f t="shared" si="535"/>
        <v>58</v>
      </c>
      <c r="AU45" s="31">
        <f t="shared" si="35"/>
        <v>106</v>
      </c>
      <c r="AV45" s="31">
        <f t="shared" si="36"/>
        <v>93.80530973</v>
      </c>
      <c r="AW45" s="117">
        <v>5.0</v>
      </c>
      <c r="AX45" s="117">
        <v>4.0</v>
      </c>
      <c r="AY45" s="31">
        <f t="shared" ref="AY45:AZ45" si="536">AS45+AW45</f>
        <v>53</v>
      </c>
      <c r="AZ45" s="31">
        <f t="shared" si="536"/>
        <v>62</v>
      </c>
      <c r="BA45" s="117">
        <f t="shared" si="38"/>
        <v>115</v>
      </c>
      <c r="BB45" s="31">
        <f t="shared" si="39"/>
        <v>92.74193548</v>
      </c>
      <c r="BC45" s="117">
        <v>5.0</v>
      </c>
      <c r="BD45" s="117">
        <v>9.0</v>
      </c>
      <c r="BE45" s="31">
        <f t="shared" ref="BE45:BF45" si="537">AY45+BC45</f>
        <v>58</v>
      </c>
      <c r="BF45" s="31">
        <f t="shared" si="537"/>
        <v>71</v>
      </c>
      <c r="BG45" s="31">
        <f t="shared" si="41"/>
        <v>129</v>
      </c>
      <c r="BH45" s="31">
        <f t="shared" si="42"/>
        <v>92.14285714</v>
      </c>
      <c r="BI45" s="118">
        <v>9.0</v>
      </c>
      <c r="BJ45" s="118">
        <v>9.0</v>
      </c>
      <c r="BK45" s="31">
        <f t="shared" ref="BK45:BL45" si="538">BE45+BI45</f>
        <v>67</v>
      </c>
      <c r="BL45" s="31">
        <f t="shared" si="538"/>
        <v>80</v>
      </c>
      <c r="BM45" s="31">
        <f t="shared" si="44"/>
        <v>147</v>
      </c>
      <c r="BN45" s="31">
        <f t="shared" si="45"/>
        <v>92.45283019</v>
      </c>
      <c r="BO45" s="118">
        <v>9.0</v>
      </c>
      <c r="BP45" s="118">
        <v>9.0</v>
      </c>
      <c r="BQ45" s="116">
        <f t="shared" si="46"/>
        <v>76</v>
      </c>
      <c r="BR45" s="116">
        <f t="shared" si="47"/>
        <v>156</v>
      </c>
      <c r="BS45" s="116">
        <f t="shared" si="48"/>
        <v>232</v>
      </c>
      <c r="BT45" s="116">
        <f t="shared" si="49"/>
        <v>93.17269076</v>
      </c>
      <c r="BU45" s="118">
        <v>5.0</v>
      </c>
      <c r="BV45" s="118">
        <v>4.0</v>
      </c>
      <c r="BW45" s="116">
        <f t="shared" ref="BW45:BX45" si="539">BQ45+BU45</f>
        <v>81</v>
      </c>
      <c r="BX45" s="116">
        <f t="shared" si="539"/>
        <v>160</v>
      </c>
      <c r="BY45" s="116">
        <f t="shared" si="51"/>
        <v>241</v>
      </c>
      <c r="BZ45" s="116">
        <f t="shared" si="52"/>
        <v>93.05019305</v>
      </c>
      <c r="CA45" s="118">
        <v>7.0</v>
      </c>
      <c r="CB45" s="118">
        <v>6.0</v>
      </c>
      <c r="CC45" s="116">
        <f t="shared" ref="CC45:CD45" si="540">BW45+CA45</f>
        <v>88</v>
      </c>
      <c r="CD45" s="116">
        <f t="shared" si="540"/>
        <v>166</v>
      </c>
      <c r="CE45" s="116">
        <f t="shared" si="54"/>
        <v>254</v>
      </c>
      <c r="CF45" s="116">
        <f t="shared" si="55"/>
        <v>93.04029304</v>
      </c>
      <c r="CG45" s="118">
        <v>7.0</v>
      </c>
      <c r="CH45" s="118">
        <v>6.0</v>
      </c>
      <c r="CI45" s="116">
        <f t="shared" ref="CI45:CJ45" si="541">CC45+CG45</f>
        <v>95</v>
      </c>
      <c r="CJ45" s="116">
        <f t="shared" si="541"/>
        <v>172</v>
      </c>
      <c r="CK45" s="116">
        <f t="shared" si="57"/>
        <v>267</v>
      </c>
      <c r="CL45" s="116">
        <f t="shared" si="58"/>
        <v>93.35664336</v>
      </c>
      <c r="CM45" s="139">
        <f t="shared" si="59"/>
        <v>93.1372549</v>
      </c>
      <c r="CN45" s="139">
        <f t="shared" si="60"/>
        <v>93.47826087</v>
      </c>
    </row>
    <row r="46" ht="15.75" customHeight="1">
      <c r="A46" s="37"/>
      <c r="B46" s="37"/>
      <c r="AF46" s="23"/>
      <c r="CM46" s="4"/>
      <c r="CN46" s="4"/>
    </row>
    <row r="47" ht="15.75" customHeight="1">
      <c r="CM47" s="4"/>
      <c r="CN47" s="4"/>
    </row>
    <row r="48" ht="15.75" customHeight="1">
      <c r="CM48" s="4"/>
      <c r="CN48" s="4"/>
    </row>
    <row r="49" ht="15.75" customHeight="1">
      <c r="CM49" s="4"/>
      <c r="CN49" s="4"/>
    </row>
    <row r="50" ht="15.75" customHeight="1">
      <c r="CM50" s="4"/>
      <c r="CN50" s="4"/>
    </row>
    <row r="51" ht="15.75" customHeight="1">
      <c r="CM51" s="4"/>
      <c r="CN51" s="4"/>
    </row>
    <row r="52" ht="15.75" customHeight="1">
      <c r="CM52" s="4"/>
      <c r="CN52" s="4"/>
    </row>
    <row r="53" ht="15.75" customHeight="1">
      <c r="CM53" s="4"/>
      <c r="CN53" s="4"/>
    </row>
    <row r="54" ht="15.75" customHeight="1">
      <c r="CM54" s="4"/>
      <c r="CN54" s="4"/>
    </row>
    <row r="55" ht="15.75" customHeight="1">
      <c r="CM55" s="4"/>
      <c r="CN55" s="4"/>
    </row>
    <row r="56" ht="15.75" customHeight="1">
      <c r="CM56" s="4"/>
      <c r="CN56" s="4"/>
    </row>
    <row r="57" ht="15.75" customHeight="1">
      <c r="CM57" s="4"/>
      <c r="CN57" s="4"/>
    </row>
    <row r="58" ht="15.75" customHeight="1">
      <c r="CM58" s="4"/>
      <c r="CN58" s="4"/>
    </row>
    <row r="59" ht="15.75" customHeight="1">
      <c r="CM59" s="4"/>
      <c r="CN59" s="4"/>
    </row>
    <row r="60" ht="15.75" customHeight="1">
      <c r="CM60" s="4"/>
      <c r="CN60" s="4"/>
    </row>
    <row r="61" ht="15.75" customHeight="1">
      <c r="CM61" s="4"/>
      <c r="CN61" s="4"/>
    </row>
    <row r="62" ht="15.75" customHeight="1">
      <c r="CM62" s="4"/>
      <c r="CN62" s="4"/>
    </row>
    <row r="63" ht="15.75" customHeight="1">
      <c r="CM63" s="4"/>
      <c r="CN63" s="4"/>
    </row>
    <row r="64" ht="15.75" customHeight="1">
      <c r="CM64" s="4"/>
      <c r="CN64" s="4"/>
    </row>
    <row r="65" ht="15.75" customHeight="1">
      <c r="CM65" s="4"/>
      <c r="CN65" s="4"/>
    </row>
    <row r="66" ht="15.75" customHeight="1">
      <c r="CM66" s="4"/>
      <c r="CN66" s="4"/>
    </row>
    <row r="67" ht="15.75" customHeight="1">
      <c r="CM67" s="4"/>
      <c r="CN67" s="4"/>
    </row>
    <row r="68" ht="15.75" customHeight="1">
      <c r="CM68" s="4"/>
      <c r="CN68" s="4"/>
    </row>
    <row r="69" ht="15.75" customHeight="1">
      <c r="CM69" s="4"/>
      <c r="CN69" s="4"/>
    </row>
    <row r="70" ht="15.75" customHeight="1">
      <c r="CM70" s="4"/>
      <c r="CN70" s="4"/>
    </row>
    <row r="71" ht="15.75" customHeight="1">
      <c r="CM71" s="4"/>
      <c r="CN71" s="4"/>
    </row>
    <row r="72" ht="15.75" customHeight="1">
      <c r="CM72" s="4"/>
      <c r="CN72" s="4"/>
    </row>
    <row r="73" ht="15.75" customHeight="1">
      <c r="CM73" s="4"/>
      <c r="CN73" s="4"/>
    </row>
    <row r="74" ht="15.75" customHeight="1">
      <c r="CM74" s="4"/>
      <c r="CN74" s="4"/>
    </row>
    <row r="75" ht="15.75" customHeight="1">
      <c r="CM75" s="4"/>
      <c r="CN75" s="4"/>
    </row>
    <row r="76" ht="15.75" customHeight="1">
      <c r="CM76" s="4"/>
      <c r="CN76" s="4"/>
    </row>
    <row r="77" ht="15.75" customHeight="1">
      <c r="CM77" s="4"/>
      <c r="CN77" s="4"/>
    </row>
    <row r="78" ht="15.75" customHeight="1">
      <c r="CM78" s="4"/>
      <c r="CN78" s="4"/>
    </row>
    <row r="79" ht="15.75" customHeight="1">
      <c r="CM79" s="4"/>
      <c r="CN79" s="4"/>
    </row>
    <row r="80" ht="15.75" customHeight="1">
      <c r="CM80" s="4"/>
      <c r="CN80" s="4"/>
    </row>
    <row r="81" ht="15.75" customHeight="1">
      <c r="CM81" s="4"/>
      <c r="CN81" s="4"/>
    </row>
    <row r="82" ht="15.75" customHeight="1">
      <c r="CM82" s="4"/>
      <c r="CN82" s="4"/>
    </row>
    <row r="83" ht="15.75" customHeight="1">
      <c r="CM83" s="4"/>
      <c r="CN83" s="4"/>
    </row>
    <row r="84" ht="15.75" customHeight="1">
      <c r="CM84" s="4"/>
      <c r="CN84" s="4"/>
    </row>
    <row r="85" ht="15.75" customHeight="1">
      <c r="CM85" s="4"/>
      <c r="CN85" s="4"/>
    </row>
    <row r="86" ht="15.75" customHeight="1">
      <c r="CM86" s="4"/>
      <c r="CN86" s="4"/>
    </row>
    <row r="87" ht="15.75" customHeight="1">
      <c r="CM87" s="4"/>
      <c r="CN87" s="4"/>
    </row>
    <row r="88" ht="15.75" customHeight="1">
      <c r="CM88" s="4"/>
      <c r="CN88" s="4"/>
    </row>
    <row r="89" ht="15.75" customHeight="1">
      <c r="CM89" s="4"/>
      <c r="CN89" s="4"/>
    </row>
    <row r="90" ht="15.75" customHeight="1">
      <c r="CM90" s="4"/>
      <c r="CN90" s="4"/>
    </row>
    <row r="91" ht="15.75" customHeight="1">
      <c r="CM91" s="4"/>
      <c r="CN91" s="4"/>
    </row>
    <row r="92" ht="15.75" customHeight="1">
      <c r="CM92" s="4"/>
      <c r="CN92" s="4"/>
    </row>
    <row r="93" ht="15.75" customHeight="1">
      <c r="CM93" s="4"/>
      <c r="CN93" s="4"/>
    </row>
    <row r="94" ht="15.75" customHeight="1">
      <c r="CM94" s="4"/>
      <c r="CN94" s="4"/>
    </row>
    <row r="95" ht="15.75" customHeight="1">
      <c r="CM95" s="4"/>
      <c r="CN95" s="4"/>
    </row>
    <row r="96" ht="15.75" customHeight="1">
      <c r="CM96" s="4"/>
      <c r="CN96" s="4"/>
    </row>
    <row r="97" ht="15.75" customHeight="1">
      <c r="CM97" s="4"/>
      <c r="CN97" s="4"/>
    </row>
    <row r="98" ht="15.75" customHeight="1">
      <c r="CM98" s="4"/>
      <c r="CN98" s="4"/>
    </row>
    <row r="99" ht="15.75" customHeight="1">
      <c r="CM99" s="4"/>
      <c r="CN99" s="4"/>
    </row>
    <row r="100" ht="15.75" customHeight="1">
      <c r="CM100" s="4"/>
      <c r="CN100" s="4"/>
    </row>
    <row r="101" ht="15.75" customHeight="1">
      <c r="CM101" s="4"/>
      <c r="CN101" s="4"/>
    </row>
    <row r="102" ht="15.75" customHeight="1">
      <c r="CM102" s="4"/>
      <c r="CN102" s="4"/>
    </row>
    <row r="103" ht="15.75" customHeight="1">
      <c r="CM103" s="4"/>
      <c r="CN103" s="4"/>
    </row>
    <row r="104" ht="15.75" customHeight="1">
      <c r="CM104" s="4"/>
      <c r="CN104" s="4"/>
    </row>
    <row r="105" ht="15.75" customHeight="1">
      <c r="CM105" s="4"/>
      <c r="CN105" s="4"/>
    </row>
    <row r="106" ht="15.75" customHeight="1">
      <c r="CM106" s="4"/>
      <c r="CN106" s="4"/>
    </row>
    <row r="107" ht="15.75" customHeight="1">
      <c r="CM107" s="4"/>
      <c r="CN107" s="4"/>
    </row>
    <row r="108" ht="15.75" customHeight="1">
      <c r="CM108" s="4"/>
      <c r="CN108" s="4"/>
    </row>
    <row r="109" ht="15.75" customHeight="1">
      <c r="CM109" s="4"/>
      <c r="CN109" s="4"/>
    </row>
    <row r="110" ht="15.75" customHeight="1">
      <c r="CM110" s="4"/>
      <c r="CN110" s="4"/>
    </row>
    <row r="111" ht="15.75" customHeight="1">
      <c r="CM111" s="4"/>
      <c r="CN111" s="4"/>
    </row>
    <row r="112" ht="15.75" customHeight="1">
      <c r="CM112" s="4"/>
      <c r="CN112" s="4"/>
    </row>
    <row r="113" ht="15.75" customHeight="1">
      <c r="CM113" s="4"/>
      <c r="CN113" s="4"/>
    </row>
    <row r="114" ht="15.75" customHeight="1">
      <c r="CM114" s="4"/>
      <c r="CN114" s="4"/>
    </row>
    <row r="115" ht="15.75" customHeight="1">
      <c r="CM115" s="4"/>
      <c r="CN115" s="4"/>
    </row>
    <row r="116" ht="15.75" customHeight="1">
      <c r="CM116" s="4"/>
      <c r="CN116" s="4"/>
    </row>
    <row r="117" ht="15.75" customHeight="1">
      <c r="CM117" s="4"/>
      <c r="CN117" s="4"/>
    </row>
    <row r="118" ht="15.75" customHeight="1">
      <c r="CM118" s="4"/>
      <c r="CN118" s="4"/>
    </row>
    <row r="119" ht="15.75" customHeight="1">
      <c r="CM119" s="4"/>
      <c r="CN119" s="4"/>
    </row>
    <row r="120" ht="15.75" customHeight="1">
      <c r="CM120" s="4"/>
      <c r="CN120" s="4"/>
    </row>
    <row r="121" ht="15.75" customHeight="1">
      <c r="CM121" s="4"/>
      <c r="CN121" s="4"/>
    </row>
    <row r="122" ht="15.75" customHeight="1">
      <c r="CM122" s="4"/>
      <c r="CN122" s="4"/>
    </row>
    <row r="123" ht="15.75" customHeight="1">
      <c r="CM123" s="4"/>
      <c r="CN123" s="4"/>
    </row>
    <row r="124" ht="15.75" customHeight="1">
      <c r="CM124" s="4"/>
      <c r="CN124" s="4"/>
    </row>
    <row r="125" ht="15.75" customHeight="1">
      <c r="CM125" s="4"/>
      <c r="CN125" s="4"/>
    </row>
    <row r="126" ht="15.75" customHeight="1">
      <c r="CM126" s="4"/>
      <c r="CN126" s="4"/>
    </row>
    <row r="127" ht="15.75" customHeight="1">
      <c r="CM127" s="4"/>
      <c r="CN127" s="4"/>
    </row>
    <row r="128" ht="15.75" customHeight="1">
      <c r="CM128" s="4"/>
      <c r="CN128" s="4"/>
    </row>
    <row r="129" ht="15.75" customHeight="1">
      <c r="CM129" s="4"/>
      <c r="CN129" s="4"/>
    </row>
    <row r="130" ht="15.75" customHeight="1">
      <c r="CM130" s="4"/>
      <c r="CN130" s="4"/>
    </row>
    <row r="131" ht="15.75" customHeight="1">
      <c r="CM131" s="4"/>
      <c r="CN131" s="4"/>
    </row>
    <row r="132" ht="15.75" customHeight="1">
      <c r="CM132" s="4"/>
      <c r="CN132" s="4"/>
    </row>
    <row r="133" ht="15.75" customHeight="1">
      <c r="CM133" s="4"/>
      <c r="CN133" s="4"/>
    </row>
    <row r="134" ht="15.75" customHeight="1">
      <c r="CM134" s="4"/>
      <c r="CN134" s="4"/>
    </row>
    <row r="135" ht="15.75" customHeight="1">
      <c r="CM135" s="4"/>
      <c r="CN135" s="4"/>
    </row>
    <row r="136" ht="15.75" customHeight="1">
      <c r="CM136" s="4"/>
      <c r="CN136" s="4"/>
    </row>
    <row r="137" ht="15.75" customHeight="1">
      <c r="CM137" s="4"/>
      <c r="CN137" s="4"/>
    </row>
    <row r="138" ht="15.75" customHeight="1">
      <c r="CM138" s="4"/>
      <c r="CN138" s="4"/>
    </row>
    <row r="139" ht="15.75" customHeight="1">
      <c r="CM139" s="4"/>
      <c r="CN139" s="4"/>
    </row>
    <row r="140" ht="15.75" customHeight="1">
      <c r="CM140" s="4"/>
      <c r="CN140" s="4"/>
    </row>
    <row r="141" ht="15.75" customHeight="1">
      <c r="CM141" s="4"/>
      <c r="CN141" s="4"/>
    </row>
    <row r="142" ht="15.75" customHeight="1">
      <c r="CM142" s="4"/>
      <c r="CN142" s="4"/>
    </row>
    <row r="143" ht="15.75" customHeight="1">
      <c r="CM143" s="4"/>
      <c r="CN143" s="4"/>
    </row>
    <row r="144" ht="15.75" customHeight="1">
      <c r="CM144" s="4"/>
      <c r="CN144" s="4"/>
    </row>
    <row r="145" ht="15.75" customHeight="1">
      <c r="CM145" s="4"/>
      <c r="CN145" s="4"/>
    </row>
    <row r="146" ht="15.75" customHeight="1">
      <c r="CM146" s="4"/>
      <c r="CN146" s="4"/>
    </row>
    <row r="147" ht="15.75" customHeight="1">
      <c r="CM147" s="4"/>
      <c r="CN147" s="4"/>
    </row>
    <row r="148" ht="15.75" customHeight="1">
      <c r="CM148" s="4"/>
      <c r="CN148" s="4"/>
    </row>
    <row r="149" ht="15.75" customHeight="1">
      <c r="CM149" s="4"/>
      <c r="CN149" s="4"/>
    </row>
    <row r="150" ht="15.75" customHeight="1">
      <c r="CM150" s="4"/>
      <c r="CN150" s="4"/>
    </row>
    <row r="151" ht="15.75" customHeight="1">
      <c r="CM151" s="4"/>
      <c r="CN151" s="4"/>
    </row>
    <row r="152" ht="15.75" customHeight="1">
      <c r="CM152" s="4"/>
      <c r="CN152" s="4"/>
    </row>
    <row r="153" ht="15.75" customHeight="1">
      <c r="CM153" s="4"/>
      <c r="CN153" s="4"/>
    </row>
    <row r="154" ht="15.75" customHeight="1">
      <c r="CM154" s="4"/>
      <c r="CN154" s="4"/>
    </row>
    <row r="155" ht="15.75" customHeight="1">
      <c r="CM155" s="4"/>
      <c r="CN155" s="4"/>
    </row>
    <row r="156" ht="15.75" customHeight="1">
      <c r="CM156" s="4"/>
      <c r="CN156" s="4"/>
    </row>
    <row r="157" ht="15.75" customHeight="1">
      <c r="CM157" s="4"/>
      <c r="CN157" s="4"/>
    </row>
    <row r="158" ht="15.75" customHeight="1">
      <c r="CM158" s="4"/>
      <c r="CN158" s="4"/>
    </row>
    <row r="159" ht="15.75" customHeight="1">
      <c r="CM159" s="4"/>
      <c r="CN159" s="4"/>
    </row>
    <row r="160" ht="15.75" customHeight="1">
      <c r="CM160" s="4"/>
      <c r="CN160" s="4"/>
    </row>
    <row r="161" ht="15.75" customHeight="1">
      <c r="CM161" s="4"/>
      <c r="CN161" s="4"/>
    </row>
    <row r="162" ht="15.75" customHeight="1">
      <c r="CM162" s="4"/>
      <c r="CN162" s="4"/>
    </row>
    <row r="163" ht="15.75" customHeight="1">
      <c r="CM163" s="4"/>
      <c r="CN163" s="4"/>
    </row>
    <row r="164" ht="15.75" customHeight="1">
      <c r="CM164" s="4"/>
      <c r="CN164" s="4"/>
    </row>
    <row r="165" ht="15.75" customHeight="1">
      <c r="CM165" s="4"/>
      <c r="CN165" s="4"/>
    </row>
    <row r="166" ht="15.75" customHeight="1">
      <c r="CM166" s="4"/>
      <c r="CN166" s="4"/>
    </row>
    <row r="167" ht="15.75" customHeight="1">
      <c r="CM167" s="4"/>
      <c r="CN167" s="4"/>
    </row>
    <row r="168" ht="15.75" customHeight="1">
      <c r="CM168" s="4"/>
      <c r="CN168" s="4"/>
    </row>
    <row r="169" ht="15.75" customHeight="1">
      <c r="CM169" s="4"/>
      <c r="CN169" s="4"/>
    </row>
    <row r="170" ht="15.75" customHeight="1">
      <c r="CM170" s="4"/>
      <c r="CN170" s="4"/>
    </row>
    <row r="171" ht="15.75" customHeight="1">
      <c r="CM171" s="4"/>
      <c r="CN171" s="4"/>
    </row>
    <row r="172" ht="15.75" customHeight="1">
      <c r="CM172" s="4"/>
      <c r="CN172" s="4"/>
    </row>
    <row r="173" ht="15.75" customHeight="1">
      <c r="CM173" s="4"/>
      <c r="CN173" s="4"/>
    </row>
    <row r="174" ht="15.75" customHeight="1">
      <c r="CM174" s="4"/>
      <c r="CN174" s="4"/>
    </row>
    <row r="175" ht="15.75" customHeight="1">
      <c r="CM175" s="4"/>
      <c r="CN175" s="4"/>
    </row>
    <row r="176" ht="15.75" customHeight="1">
      <c r="CM176" s="4"/>
      <c r="CN176" s="4"/>
    </row>
    <row r="177" ht="15.75" customHeight="1">
      <c r="CM177" s="4"/>
      <c r="CN177" s="4"/>
    </row>
    <row r="178" ht="15.75" customHeight="1">
      <c r="CM178" s="4"/>
      <c r="CN178" s="4"/>
    </row>
    <row r="179" ht="15.75" customHeight="1">
      <c r="CM179" s="4"/>
      <c r="CN179" s="4"/>
    </row>
    <row r="180" ht="15.75" customHeight="1">
      <c r="CM180" s="4"/>
      <c r="CN180" s="4"/>
    </row>
    <row r="181" ht="15.75" customHeight="1">
      <c r="CM181" s="4"/>
      <c r="CN181" s="4"/>
    </row>
    <row r="182" ht="15.75" customHeight="1">
      <c r="CM182" s="4"/>
      <c r="CN182" s="4"/>
    </row>
    <row r="183" ht="15.75" customHeight="1">
      <c r="CM183" s="4"/>
      <c r="CN183" s="4"/>
    </row>
    <row r="184" ht="15.75" customHeight="1">
      <c r="CM184" s="4"/>
      <c r="CN184" s="4"/>
    </row>
    <row r="185" ht="15.75" customHeight="1">
      <c r="CM185" s="4"/>
      <c r="CN185" s="4"/>
    </row>
    <row r="186" ht="15.75" customHeight="1">
      <c r="CM186" s="4"/>
      <c r="CN186" s="4"/>
    </row>
    <row r="187" ht="15.75" customHeight="1">
      <c r="CM187" s="4"/>
      <c r="CN187" s="4"/>
    </row>
    <row r="188" ht="15.75" customHeight="1">
      <c r="CM188" s="4"/>
      <c r="CN188" s="4"/>
    </row>
    <row r="189" ht="15.75" customHeight="1">
      <c r="CM189" s="4"/>
      <c r="CN189" s="4"/>
    </row>
    <row r="190" ht="15.75" customHeight="1">
      <c r="CM190" s="4"/>
      <c r="CN190" s="4"/>
    </row>
    <row r="191" ht="15.75" customHeight="1">
      <c r="CM191" s="4"/>
      <c r="CN191" s="4"/>
    </row>
    <row r="192" ht="15.75" customHeight="1">
      <c r="CM192" s="4"/>
      <c r="CN192" s="4"/>
    </row>
    <row r="193" ht="15.75" customHeight="1">
      <c r="CM193" s="4"/>
      <c r="CN193" s="4"/>
    </row>
    <row r="194" ht="15.75" customHeight="1">
      <c r="CM194" s="4"/>
      <c r="CN194" s="4"/>
    </row>
    <row r="195" ht="15.75" customHeight="1">
      <c r="CM195" s="4"/>
      <c r="CN195" s="4"/>
    </row>
    <row r="196" ht="15.75" customHeight="1">
      <c r="CM196" s="4"/>
      <c r="CN196" s="4"/>
    </row>
    <row r="197" ht="15.75" customHeight="1">
      <c r="CM197" s="4"/>
      <c r="CN197" s="4"/>
    </row>
    <row r="198" ht="15.75" customHeight="1">
      <c r="CM198" s="4"/>
      <c r="CN198" s="4"/>
    </row>
    <row r="199" ht="15.75" customHeight="1">
      <c r="CM199" s="4"/>
      <c r="CN199" s="4"/>
    </row>
    <row r="200" ht="15.75" customHeight="1">
      <c r="CM200" s="4"/>
      <c r="CN200" s="4"/>
    </row>
    <row r="201" ht="15.75" customHeight="1">
      <c r="CM201" s="4"/>
      <c r="CN201" s="4"/>
    </row>
    <row r="202" ht="15.75" customHeight="1">
      <c r="CM202" s="4"/>
      <c r="CN202" s="4"/>
    </row>
    <row r="203" ht="15.75" customHeight="1">
      <c r="CM203" s="4"/>
      <c r="CN203" s="4"/>
    </row>
    <row r="204" ht="15.75" customHeight="1">
      <c r="CM204" s="4"/>
      <c r="CN204" s="4"/>
    </row>
    <row r="205" ht="15.75" customHeight="1">
      <c r="CM205" s="4"/>
      <c r="CN205" s="4"/>
    </row>
    <row r="206" ht="15.75" customHeight="1">
      <c r="CM206" s="4"/>
      <c r="CN206" s="4"/>
    </row>
    <row r="207" ht="15.75" customHeight="1">
      <c r="CM207" s="4"/>
      <c r="CN207" s="4"/>
    </row>
    <row r="208" ht="15.75" customHeight="1">
      <c r="CM208" s="4"/>
      <c r="CN208" s="4"/>
    </row>
    <row r="209" ht="15.75" customHeight="1">
      <c r="CM209" s="4"/>
      <c r="CN209" s="4"/>
    </row>
    <row r="210" ht="15.75" customHeight="1">
      <c r="CM210" s="4"/>
      <c r="CN210" s="4"/>
    </row>
    <row r="211" ht="15.75" customHeight="1">
      <c r="CM211" s="4"/>
      <c r="CN211" s="4"/>
    </row>
    <row r="212" ht="15.75" customHeight="1">
      <c r="CM212" s="4"/>
      <c r="CN212" s="4"/>
    </row>
    <row r="213" ht="15.75" customHeight="1">
      <c r="CM213" s="4"/>
      <c r="CN213" s="4"/>
    </row>
    <row r="214" ht="15.75" customHeight="1">
      <c r="CM214" s="4"/>
      <c r="CN214" s="4"/>
    </row>
    <row r="215" ht="15.75" customHeight="1">
      <c r="CM215" s="4"/>
      <c r="CN215" s="4"/>
    </row>
    <row r="216" ht="15.75" customHeight="1">
      <c r="CM216" s="4"/>
      <c r="CN216" s="4"/>
    </row>
    <row r="217" ht="15.75" customHeight="1">
      <c r="CM217" s="4"/>
      <c r="CN217" s="4"/>
    </row>
    <row r="218" ht="15.75" customHeight="1">
      <c r="CM218" s="4"/>
      <c r="CN218" s="4"/>
    </row>
    <row r="219" ht="15.75" customHeight="1">
      <c r="CM219" s="4"/>
      <c r="CN219" s="4"/>
    </row>
    <row r="220" ht="15.75" customHeight="1">
      <c r="CM220" s="4"/>
      <c r="CN220" s="4"/>
    </row>
    <row r="221" ht="15.75" customHeight="1">
      <c r="CM221" s="4"/>
      <c r="CN221" s="4"/>
    </row>
    <row r="222" ht="15.75" customHeight="1">
      <c r="CM222" s="4"/>
      <c r="CN222" s="4"/>
    </row>
    <row r="223" ht="15.75" customHeight="1">
      <c r="CM223" s="4"/>
      <c r="CN223" s="4"/>
    </row>
    <row r="224" ht="15.75" customHeight="1">
      <c r="CM224" s="4"/>
      <c r="CN224" s="4"/>
    </row>
    <row r="225" ht="15.75" customHeight="1">
      <c r="CM225" s="4"/>
      <c r="CN225" s="4"/>
    </row>
    <row r="226" ht="15.75" customHeight="1">
      <c r="CM226" s="4"/>
      <c r="CN226" s="4"/>
    </row>
    <row r="227" ht="15.75" customHeight="1">
      <c r="CM227" s="4"/>
      <c r="CN227" s="4"/>
    </row>
    <row r="228" ht="15.75" customHeight="1">
      <c r="CM228" s="4"/>
      <c r="CN228" s="4"/>
    </row>
    <row r="229" ht="15.75" customHeight="1">
      <c r="CM229" s="4"/>
      <c r="CN229" s="4"/>
    </row>
    <row r="230" ht="15.75" customHeight="1">
      <c r="CM230" s="4"/>
      <c r="CN230" s="4"/>
    </row>
    <row r="231" ht="15.75" customHeight="1">
      <c r="CM231" s="4"/>
      <c r="CN231" s="4"/>
    </row>
    <row r="232" ht="15.75" customHeight="1">
      <c r="CM232" s="4"/>
      <c r="CN232" s="4"/>
    </row>
    <row r="233" ht="15.75" customHeight="1">
      <c r="CM233" s="4"/>
      <c r="CN233" s="4"/>
    </row>
    <row r="234" ht="15.75" customHeight="1">
      <c r="CM234" s="4"/>
      <c r="CN234" s="4"/>
    </row>
    <row r="235" ht="15.75" customHeight="1">
      <c r="CM235" s="4"/>
      <c r="CN235" s="4"/>
    </row>
    <row r="236" ht="15.75" customHeight="1">
      <c r="CM236" s="4"/>
      <c r="CN236" s="4"/>
    </row>
    <row r="237" ht="15.75" customHeight="1">
      <c r="CM237" s="4"/>
      <c r="CN237" s="4"/>
    </row>
    <row r="238" ht="15.75" customHeight="1">
      <c r="CM238" s="4"/>
      <c r="CN238" s="4"/>
    </row>
    <row r="239" ht="15.75" customHeight="1">
      <c r="CM239" s="4"/>
      <c r="CN239" s="4"/>
    </row>
    <row r="240" ht="15.75" customHeight="1">
      <c r="CM240" s="4"/>
      <c r="CN240" s="4"/>
    </row>
    <row r="241" ht="15.75" customHeight="1">
      <c r="CM241" s="4"/>
      <c r="CN241" s="4"/>
    </row>
    <row r="242" ht="15.75" customHeight="1">
      <c r="CM242" s="4"/>
      <c r="CN242" s="4"/>
    </row>
    <row r="243" ht="15.75" customHeight="1">
      <c r="CM243" s="4"/>
      <c r="CN243" s="4"/>
    </row>
    <row r="244" ht="15.75" customHeight="1">
      <c r="CM244" s="4"/>
      <c r="CN244" s="4"/>
    </row>
    <row r="245" ht="15.75" customHeight="1">
      <c r="CM245" s="4"/>
      <c r="CN245" s="4"/>
    </row>
    <row r="246" ht="15.75" customHeight="1">
      <c r="CM246" s="4"/>
      <c r="CN246" s="4"/>
    </row>
    <row r="247" ht="15.75" customHeight="1">
      <c r="CM247" s="4"/>
      <c r="CN247" s="4"/>
    </row>
    <row r="248" ht="15.75" customHeight="1">
      <c r="CM248" s="4"/>
      <c r="CN248" s="4"/>
    </row>
    <row r="249" ht="15.75" customHeight="1">
      <c r="CM249" s="4"/>
      <c r="CN249" s="4"/>
    </row>
    <row r="250" ht="15.75" customHeight="1">
      <c r="CM250" s="4"/>
      <c r="CN250" s="4"/>
    </row>
    <row r="251" ht="15.75" customHeight="1">
      <c r="CM251" s="4"/>
      <c r="CN251" s="4"/>
    </row>
    <row r="252" ht="15.75" customHeight="1">
      <c r="CM252" s="4"/>
      <c r="CN252" s="4"/>
    </row>
    <row r="253" ht="15.75" customHeight="1">
      <c r="CM253" s="4"/>
      <c r="CN253" s="4"/>
    </row>
    <row r="254" ht="15.75" customHeight="1">
      <c r="CM254" s="4"/>
      <c r="CN254" s="4"/>
    </row>
    <row r="255" ht="15.75" customHeight="1">
      <c r="CM255" s="4"/>
      <c r="CN255" s="4"/>
    </row>
    <row r="256" ht="15.75" customHeight="1">
      <c r="CM256" s="4"/>
      <c r="CN256" s="4"/>
    </row>
    <row r="257" ht="15.75" customHeight="1">
      <c r="CM257" s="4"/>
      <c r="CN257" s="4"/>
    </row>
    <row r="258" ht="15.75" customHeight="1">
      <c r="CM258" s="4"/>
      <c r="CN258" s="4"/>
    </row>
    <row r="259" ht="15.75" customHeight="1">
      <c r="CM259" s="4"/>
      <c r="CN259" s="4"/>
    </row>
    <row r="260" ht="15.75" customHeight="1">
      <c r="CM260" s="4"/>
      <c r="CN260" s="4"/>
    </row>
    <row r="261" ht="15.75" customHeight="1">
      <c r="CM261" s="4"/>
      <c r="CN261" s="4"/>
    </row>
    <row r="262" ht="15.75" customHeight="1">
      <c r="CM262" s="4"/>
      <c r="CN262" s="4"/>
    </row>
    <row r="263" ht="15.75" customHeight="1">
      <c r="CM263" s="4"/>
      <c r="CN263" s="4"/>
    </row>
    <row r="264" ht="15.75" customHeight="1">
      <c r="CM264" s="4"/>
      <c r="CN264" s="4"/>
    </row>
    <row r="265" ht="15.75" customHeight="1">
      <c r="CM265" s="4"/>
      <c r="CN265" s="4"/>
    </row>
    <row r="266" ht="15.75" customHeight="1">
      <c r="CM266" s="4"/>
      <c r="CN266" s="4"/>
    </row>
    <row r="267" ht="15.75" customHeight="1">
      <c r="CM267" s="4"/>
      <c r="CN267" s="4"/>
    </row>
    <row r="268" ht="15.75" customHeight="1">
      <c r="CM268" s="4"/>
      <c r="CN268" s="4"/>
    </row>
    <row r="269" ht="15.75" customHeight="1">
      <c r="CM269" s="4"/>
      <c r="CN269" s="4"/>
    </row>
    <row r="270" ht="15.75" customHeight="1">
      <c r="CM270" s="4"/>
      <c r="CN270" s="4"/>
    </row>
    <row r="271" ht="15.75" customHeight="1">
      <c r="CM271" s="4"/>
      <c r="CN271" s="4"/>
    </row>
    <row r="272" ht="15.75" customHeight="1">
      <c r="CM272" s="4"/>
      <c r="CN272" s="4"/>
    </row>
    <row r="273" ht="15.75" customHeight="1">
      <c r="CM273" s="4"/>
      <c r="CN273" s="4"/>
    </row>
    <row r="274" ht="15.75" customHeight="1">
      <c r="CM274" s="4"/>
      <c r="CN274" s="4"/>
    </row>
    <row r="275" ht="15.75" customHeight="1">
      <c r="CM275" s="4"/>
      <c r="CN275" s="4"/>
    </row>
    <row r="276" ht="15.75" customHeight="1">
      <c r="CM276" s="4"/>
      <c r="CN276" s="4"/>
    </row>
    <row r="277" ht="15.75" customHeight="1">
      <c r="CM277" s="4"/>
      <c r="CN277" s="4"/>
    </row>
    <row r="278" ht="15.75" customHeight="1">
      <c r="CM278" s="4"/>
      <c r="CN278" s="4"/>
    </row>
    <row r="279" ht="15.75" customHeight="1">
      <c r="CM279" s="4"/>
      <c r="CN279" s="4"/>
    </row>
    <row r="280" ht="15.75" customHeight="1">
      <c r="CM280" s="4"/>
      <c r="CN280" s="4"/>
    </row>
    <row r="281" ht="15.75" customHeight="1">
      <c r="CM281" s="4"/>
      <c r="CN281" s="4"/>
    </row>
    <row r="282" ht="15.75" customHeight="1">
      <c r="CM282" s="4"/>
      <c r="CN282" s="4"/>
    </row>
    <row r="283" ht="15.75" customHeight="1">
      <c r="CM283" s="4"/>
      <c r="CN283" s="4"/>
    </row>
    <row r="284" ht="15.75" customHeight="1">
      <c r="CM284" s="4"/>
      <c r="CN284" s="4"/>
    </row>
    <row r="285" ht="15.75" customHeight="1">
      <c r="CM285" s="4"/>
      <c r="CN285" s="4"/>
    </row>
    <row r="286" ht="15.75" customHeight="1">
      <c r="CM286" s="4"/>
      <c r="CN286" s="4"/>
    </row>
    <row r="287" ht="15.75" customHeight="1">
      <c r="CM287" s="4"/>
      <c r="CN287" s="4"/>
    </row>
    <row r="288" ht="15.75" customHeight="1">
      <c r="CM288" s="4"/>
      <c r="CN288" s="4"/>
    </row>
    <row r="289" ht="15.75" customHeight="1">
      <c r="CM289" s="4"/>
      <c r="CN289" s="4"/>
    </row>
    <row r="290" ht="15.75" customHeight="1">
      <c r="CM290" s="4"/>
      <c r="CN290" s="4"/>
    </row>
    <row r="291" ht="15.75" customHeight="1">
      <c r="CM291" s="4"/>
      <c r="CN291" s="4"/>
    </row>
    <row r="292" ht="15.75" customHeight="1">
      <c r="CM292" s="4"/>
      <c r="CN292" s="4"/>
    </row>
    <row r="293" ht="15.75" customHeight="1">
      <c r="CM293" s="4"/>
      <c r="CN293" s="4"/>
    </row>
    <row r="294" ht="15.75" customHeight="1">
      <c r="CM294" s="4"/>
      <c r="CN294" s="4"/>
    </row>
    <row r="295" ht="15.75" customHeight="1">
      <c r="CM295" s="4"/>
      <c r="CN295" s="4"/>
    </row>
    <row r="296" ht="15.75" customHeight="1">
      <c r="CM296" s="4"/>
      <c r="CN296" s="4"/>
    </row>
    <row r="297" ht="15.75" customHeight="1">
      <c r="CM297" s="4"/>
      <c r="CN297" s="4"/>
    </row>
    <row r="298" ht="15.75" customHeight="1">
      <c r="CM298" s="4"/>
      <c r="CN298" s="4"/>
    </row>
    <row r="299" ht="15.75" customHeight="1">
      <c r="CM299" s="4"/>
      <c r="CN299" s="4"/>
    </row>
    <row r="300" ht="15.75" customHeight="1">
      <c r="CM300" s="4"/>
      <c r="CN300" s="4"/>
    </row>
    <row r="301" ht="15.75" customHeight="1">
      <c r="CM301" s="4"/>
      <c r="CN301" s="4"/>
    </row>
    <row r="302" ht="15.75" customHeight="1">
      <c r="CM302" s="4"/>
      <c r="CN302" s="4"/>
    </row>
    <row r="303" ht="15.75" customHeight="1">
      <c r="CM303" s="4"/>
      <c r="CN303" s="4"/>
    </row>
    <row r="304" ht="15.75" customHeight="1">
      <c r="CM304" s="4"/>
      <c r="CN304" s="4"/>
    </row>
    <row r="305" ht="15.75" customHeight="1">
      <c r="CM305" s="4"/>
      <c r="CN305" s="4"/>
    </row>
    <row r="306" ht="15.75" customHeight="1">
      <c r="CM306" s="4"/>
      <c r="CN306" s="4"/>
    </row>
    <row r="307" ht="15.75" customHeight="1">
      <c r="CM307" s="4"/>
      <c r="CN307" s="4"/>
    </row>
    <row r="308" ht="15.75" customHeight="1">
      <c r="CM308" s="4"/>
      <c r="CN308" s="4"/>
    </row>
    <row r="309" ht="15.75" customHeight="1">
      <c r="CM309" s="4"/>
      <c r="CN309" s="4"/>
    </row>
    <row r="310" ht="15.75" customHeight="1">
      <c r="CM310" s="4"/>
      <c r="CN310" s="4"/>
    </row>
    <row r="311" ht="15.75" customHeight="1">
      <c r="CM311" s="4"/>
      <c r="CN311" s="4"/>
    </row>
    <row r="312" ht="15.75" customHeight="1">
      <c r="CM312" s="4"/>
      <c r="CN312" s="4"/>
    </row>
    <row r="313" ht="15.75" customHeight="1">
      <c r="CM313" s="4"/>
      <c r="CN313" s="4"/>
    </row>
    <row r="314" ht="15.75" customHeight="1">
      <c r="CM314" s="4"/>
      <c r="CN314" s="4"/>
    </row>
    <row r="315" ht="15.75" customHeight="1">
      <c r="CM315" s="4"/>
      <c r="CN315" s="4"/>
    </row>
    <row r="316" ht="15.75" customHeight="1">
      <c r="CM316" s="4"/>
      <c r="CN316" s="4"/>
    </row>
    <row r="317" ht="15.75" customHeight="1">
      <c r="CM317" s="4"/>
      <c r="CN317" s="4"/>
    </row>
    <row r="318" ht="15.75" customHeight="1">
      <c r="CM318" s="4"/>
      <c r="CN318" s="4"/>
    </row>
    <row r="319" ht="15.75" customHeight="1">
      <c r="CM319" s="4"/>
      <c r="CN319" s="4"/>
    </row>
    <row r="320" ht="15.75" customHeight="1">
      <c r="CM320" s="4"/>
      <c r="CN320" s="4"/>
    </row>
    <row r="321" ht="15.75" customHeight="1">
      <c r="CM321" s="4"/>
      <c r="CN321" s="4"/>
    </row>
    <row r="322" ht="15.75" customHeight="1">
      <c r="CM322" s="4"/>
      <c r="CN322" s="4"/>
    </row>
    <row r="323" ht="15.75" customHeight="1">
      <c r="CM323" s="4"/>
      <c r="CN323" s="4"/>
    </row>
    <row r="324" ht="15.75" customHeight="1">
      <c r="CM324" s="4"/>
      <c r="CN324" s="4"/>
    </row>
    <row r="325" ht="15.75" customHeight="1">
      <c r="CM325" s="4"/>
      <c r="CN325" s="4"/>
    </row>
    <row r="326" ht="15.75" customHeight="1">
      <c r="CM326" s="4"/>
      <c r="CN326" s="4"/>
    </row>
    <row r="327" ht="15.75" customHeight="1">
      <c r="CM327" s="4"/>
      <c r="CN327" s="4"/>
    </row>
    <row r="328" ht="15.75" customHeight="1">
      <c r="CM328" s="4"/>
      <c r="CN328" s="4"/>
    </row>
    <row r="329" ht="15.75" customHeight="1">
      <c r="CM329" s="4"/>
      <c r="CN329" s="4"/>
    </row>
    <row r="330" ht="15.75" customHeight="1">
      <c r="CM330" s="4"/>
      <c r="CN330" s="4"/>
    </row>
    <row r="331" ht="15.75" customHeight="1">
      <c r="CM331" s="4"/>
      <c r="CN331" s="4"/>
    </row>
    <row r="332" ht="15.75" customHeight="1">
      <c r="CM332" s="4"/>
      <c r="CN332" s="4"/>
    </row>
    <row r="333" ht="15.75" customHeight="1">
      <c r="CM333" s="4"/>
      <c r="CN333" s="4"/>
    </row>
    <row r="334" ht="15.75" customHeight="1">
      <c r="CM334" s="4"/>
      <c r="CN334" s="4"/>
    </row>
    <row r="335" ht="15.75" customHeight="1">
      <c r="CM335" s="4"/>
      <c r="CN335" s="4"/>
    </row>
    <row r="336" ht="15.75" customHeight="1">
      <c r="CM336" s="4"/>
      <c r="CN336" s="4"/>
    </row>
    <row r="337" ht="15.75" customHeight="1">
      <c r="CM337" s="4"/>
      <c r="CN337" s="4"/>
    </row>
    <row r="338" ht="15.75" customHeight="1">
      <c r="CM338" s="4"/>
      <c r="CN338" s="4"/>
    </row>
    <row r="339" ht="15.75" customHeight="1">
      <c r="CM339" s="4"/>
      <c r="CN339" s="4"/>
    </row>
    <row r="340" ht="15.75" customHeight="1">
      <c r="CM340" s="4"/>
      <c r="CN340" s="4"/>
    </row>
    <row r="341" ht="15.75" customHeight="1">
      <c r="CM341" s="4"/>
      <c r="CN341" s="4"/>
    </row>
    <row r="342" ht="15.75" customHeight="1">
      <c r="CM342" s="4"/>
      <c r="CN342" s="4"/>
    </row>
    <row r="343" ht="15.75" customHeight="1">
      <c r="CM343" s="4"/>
      <c r="CN343" s="4"/>
    </row>
    <row r="344" ht="15.75" customHeight="1">
      <c r="CM344" s="4"/>
      <c r="CN344" s="4"/>
    </row>
    <row r="345" ht="15.75" customHeight="1">
      <c r="CM345" s="4"/>
      <c r="CN345" s="4"/>
    </row>
    <row r="346" ht="15.75" customHeight="1">
      <c r="CM346" s="4"/>
      <c r="CN346" s="4"/>
    </row>
    <row r="347" ht="15.75" customHeight="1">
      <c r="CM347" s="4"/>
      <c r="CN347" s="4"/>
    </row>
    <row r="348" ht="15.75" customHeight="1">
      <c r="CM348" s="4"/>
      <c r="CN348" s="4"/>
    </row>
    <row r="349" ht="15.75" customHeight="1">
      <c r="CM349" s="4"/>
      <c r="CN349" s="4"/>
    </row>
    <row r="350" ht="15.75" customHeight="1">
      <c r="CM350" s="4"/>
      <c r="CN350" s="4"/>
    </row>
    <row r="351" ht="15.75" customHeight="1">
      <c r="CM351" s="4"/>
      <c r="CN351" s="4"/>
    </row>
    <row r="352" ht="15.75" customHeight="1">
      <c r="CM352" s="4"/>
      <c r="CN352" s="4"/>
    </row>
    <row r="353" ht="15.75" customHeight="1">
      <c r="CM353" s="4"/>
      <c r="CN353" s="4"/>
    </row>
    <row r="354" ht="15.75" customHeight="1">
      <c r="CM354" s="4"/>
      <c r="CN354" s="4"/>
    </row>
    <row r="355" ht="15.75" customHeight="1">
      <c r="CM355" s="4"/>
      <c r="CN355" s="4"/>
    </row>
    <row r="356" ht="15.75" customHeight="1">
      <c r="CM356" s="4"/>
      <c r="CN356" s="4"/>
    </row>
    <row r="357" ht="15.75" customHeight="1">
      <c r="CM357" s="4"/>
      <c r="CN357" s="4"/>
    </row>
    <row r="358" ht="15.75" customHeight="1">
      <c r="CM358" s="4"/>
      <c r="CN358" s="4"/>
    </row>
    <row r="359" ht="15.75" customHeight="1">
      <c r="CM359" s="4"/>
      <c r="CN359" s="4"/>
    </row>
    <row r="360" ht="15.75" customHeight="1">
      <c r="CM360" s="4"/>
      <c r="CN360" s="4"/>
    </row>
    <row r="361" ht="15.75" customHeight="1">
      <c r="CM361" s="4"/>
      <c r="CN361" s="4"/>
    </row>
    <row r="362" ht="15.75" customHeight="1">
      <c r="CM362" s="4"/>
      <c r="CN362" s="4"/>
    </row>
    <row r="363" ht="15.75" customHeight="1">
      <c r="CM363" s="4"/>
      <c r="CN363" s="4"/>
    </row>
    <row r="364" ht="15.75" customHeight="1">
      <c r="CM364" s="4"/>
      <c r="CN364" s="4"/>
    </row>
    <row r="365" ht="15.75" customHeight="1">
      <c r="CM365" s="4"/>
      <c r="CN365" s="4"/>
    </row>
    <row r="366" ht="15.75" customHeight="1">
      <c r="CM366" s="4"/>
      <c r="CN366" s="4"/>
    </row>
    <row r="367" ht="15.75" customHeight="1">
      <c r="CM367" s="4"/>
      <c r="CN367" s="4"/>
    </row>
    <row r="368" ht="15.75" customHeight="1">
      <c r="CM368" s="4"/>
      <c r="CN368" s="4"/>
    </row>
    <row r="369" ht="15.75" customHeight="1">
      <c r="CM369" s="4"/>
      <c r="CN369" s="4"/>
    </row>
    <row r="370" ht="15.75" customHeight="1">
      <c r="CM370" s="4"/>
      <c r="CN370" s="4"/>
    </row>
    <row r="371" ht="15.75" customHeight="1">
      <c r="CM371" s="4"/>
      <c r="CN371" s="4"/>
    </row>
    <row r="372" ht="15.75" customHeight="1">
      <c r="CM372" s="4"/>
      <c r="CN372" s="4"/>
    </row>
    <row r="373" ht="15.75" customHeight="1">
      <c r="CM373" s="4"/>
      <c r="CN373" s="4"/>
    </row>
    <row r="374" ht="15.75" customHeight="1">
      <c r="CM374" s="4"/>
      <c r="CN374" s="4"/>
    </row>
    <row r="375" ht="15.75" customHeight="1">
      <c r="CM375" s="4"/>
      <c r="CN375" s="4"/>
    </row>
    <row r="376" ht="15.75" customHeight="1">
      <c r="CM376" s="4"/>
      <c r="CN376" s="4"/>
    </row>
    <row r="377" ht="15.75" customHeight="1">
      <c r="CM377" s="4"/>
      <c r="CN377" s="4"/>
    </row>
    <row r="378" ht="15.75" customHeight="1">
      <c r="CM378" s="4"/>
      <c r="CN378" s="4"/>
    </row>
    <row r="379" ht="15.75" customHeight="1">
      <c r="CM379" s="4"/>
      <c r="CN379" s="4"/>
    </row>
    <row r="380" ht="15.75" customHeight="1">
      <c r="CM380" s="4"/>
      <c r="CN380" s="4"/>
    </row>
    <row r="381" ht="15.75" customHeight="1">
      <c r="CM381" s="4"/>
      <c r="CN381" s="4"/>
    </row>
    <row r="382" ht="15.75" customHeight="1">
      <c r="CM382" s="4"/>
      <c r="CN382" s="4"/>
    </row>
    <row r="383" ht="15.75" customHeight="1">
      <c r="CM383" s="4"/>
      <c r="CN383" s="4"/>
    </row>
    <row r="384" ht="15.75" customHeight="1">
      <c r="CM384" s="4"/>
      <c r="CN384" s="4"/>
    </row>
    <row r="385" ht="15.75" customHeight="1">
      <c r="CM385" s="4"/>
      <c r="CN385" s="4"/>
    </row>
    <row r="386" ht="15.75" customHeight="1">
      <c r="CM386" s="4"/>
      <c r="CN386" s="4"/>
    </row>
    <row r="387" ht="15.75" customHeight="1">
      <c r="CM387" s="4"/>
      <c r="CN387" s="4"/>
    </row>
    <row r="388" ht="15.75" customHeight="1">
      <c r="CM388" s="4"/>
      <c r="CN388" s="4"/>
    </row>
    <row r="389" ht="15.75" customHeight="1">
      <c r="CM389" s="4"/>
      <c r="CN389" s="4"/>
    </row>
    <row r="390" ht="15.75" customHeight="1">
      <c r="CM390" s="4"/>
      <c r="CN390" s="4"/>
    </row>
    <row r="391" ht="15.75" customHeight="1">
      <c r="CM391" s="4"/>
      <c r="CN391" s="4"/>
    </row>
    <row r="392" ht="15.75" customHeight="1">
      <c r="CM392" s="4"/>
      <c r="CN392" s="4"/>
    </row>
    <row r="393" ht="15.75" customHeight="1">
      <c r="CM393" s="4"/>
      <c r="CN393" s="4"/>
    </row>
    <row r="394" ht="15.75" customHeight="1">
      <c r="CM394" s="4"/>
      <c r="CN394" s="4"/>
    </row>
    <row r="395" ht="15.75" customHeight="1">
      <c r="CM395" s="4"/>
      <c r="CN395" s="4"/>
    </row>
    <row r="396" ht="15.75" customHeight="1">
      <c r="CM396" s="4"/>
      <c r="CN396" s="4"/>
    </row>
    <row r="397" ht="15.75" customHeight="1">
      <c r="CM397" s="4"/>
      <c r="CN397" s="4"/>
    </row>
    <row r="398" ht="15.75" customHeight="1">
      <c r="CM398" s="4"/>
      <c r="CN398" s="4"/>
    </row>
    <row r="399" ht="15.75" customHeight="1">
      <c r="CM399" s="4"/>
      <c r="CN399" s="4"/>
    </row>
    <row r="400" ht="15.75" customHeight="1">
      <c r="CM400" s="4"/>
      <c r="CN400" s="4"/>
    </row>
    <row r="401" ht="15.75" customHeight="1">
      <c r="CM401" s="4"/>
      <c r="CN401" s="4"/>
    </row>
    <row r="402" ht="15.75" customHeight="1">
      <c r="CM402" s="4"/>
      <c r="CN402" s="4"/>
    </row>
    <row r="403" ht="15.75" customHeight="1">
      <c r="CM403" s="4"/>
      <c r="CN403" s="4"/>
    </row>
    <row r="404" ht="15.75" customHeight="1">
      <c r="CM404" s="4"/>
      <c r="CN404" s="4"/>
    </row>
    <row r="405" ht="15.75" customHeight="1">
      <c r="CM405" s="4"/>
      <c r="CN405" s="4"/>
    </row>
    <row r="406" ht="15.75" customHeight="1">
      <c r="CM406" s="4"/>
      <c r="CN406" s="4"/>
    </row>
    <row r="407" ht="15.75" customHeight="1">
      <c r="CM407" s="4"/>
      <c r="CN407" s="4"/>
    </row>
    <row r="408" ht="15.75" customHeight="1">
      <c r="CM408" s="4"/>
      <c r="CN408" s="4"/>
    </row>
    <row r="409" ht="15.75" customHeight="1">
      <c r="CM409" s="4"/>
      <c r="CN409" s="4"/>
    </row>
    <row r="410" ht="15.75" customHeight="1">
      <c r="CM410" s="4"/>
      <c r="CN410" s="4"/>
    </row>
    <row r="411" ht="15.75" customHeight="1">
      <c r="CM411" s="4"/>
      <c r="CN411" s="4"/>
    </row>
    <row r="412" ht="15.75" customHeight="1">
      <c r="CM412" s="4"/>
      <c r="CN412" s="4"/>
    </row>
    <row r="413" ht="15.75" customHeight="1">
      <c r="CM413" s="4"/>
      <c r="CN413" s="4"/>
    </row>
    <row r="414" ht="15.75" customHeight="1">
      <c r="CM414" s="4"/>
      <c r="CN414" s="4"/>
    </row>
    <row r="415" ht="15.75" customHeight="1">
      <c r="CM415" s="4"/>
      <c r="CN415" s="4"/>
    </row>
    <row r="416" ht="15.75" customHeight="1">
      <c r="CM416" s="4"/>
      <c r="CN416" s="4"/>
    </row>
    <row r="417" ht="15.75" customHeight="1">
      <c r="CM417" s="4"/>
      <c r="CN417" s="4"/>
    </row>
    <row r="418" ht="15.75" customHeight="1">
      <c r="CM418" s="4"/>
      <c r="CN418" s="4"/>
    </row>
    <row r="419" ht="15.75" customHeight="1">
      <c r="CM419" s="4"/>
      <c r="CN419" s="4"/>
    </row>
    <row r="420" ht="15.75" customHeight="1">
      <c r="CM420" s="4"/>
      <c r="CN420" s="4"/>
    </row>
    <row r="421" ht="15.75" customHeight="1">
      <c r="CM421" s="4"/>
      <c r="CN421" s="4"/>
    </row>
    <row r="422" ht="15.75" customHeight="1">
      <c r="CM422" s="4"/>
      <c r="CN422" s="4"/>
    </row>
    <row r="423" ht="15.75" customHeight="1">
      <c r="CM423" s="4"/>
      <c r="CN423" s="4"/>
    </row>
    <row r="424" ht="15.75" customHeight="1">
      <c r="CM424" s="4"/>
      <c r="CN424" s="4"/>
    </row>
    <row r="425" ht="15.75" customHeight="1">
      <c r="CM425" s="4"/>
      <c r="CN425" s="4"/>
    </row>
    <row r="426" ht="15.75" customHeight="1">
      <c r="CM426" s="4"/>
      <c r="CN426" s="4"/>
    </row>
    <row r="427" ht="15.75" customHeight="1">
      <c r="CM427" s="4"/>
      <c r="CN427" s="4"/>
    </row>
    <row r="428" ht="15.75" customHeight="1">
      <c r="CM428" s="4"/>
      <c r="CN428" s="4"/>
    </row>
    <row r="429" ht="15.75" customHeight="1">
      <c r="CM429" s="4"/>
      <c r="CN429" s="4"/>
    </row>
    <row r="430" ht="15.75" customHeight="1">
      <c r="CM430" s="4"/>
      <c r="CN430" s="4"/>
    </row>
    <row r="431" ht="15.75" customHeight="1">
      <c r="CM431" s="4"/>
      <c r="CN431" s="4"/>
    </row>
    <row r="432" ht="15.75" customHeight="1">
      <c r="CM432" s="4"/>
      <c r="CN432" s="4"/>
    </row>
    <row r="433" ht="15.75" customHeight="1">
      <c r="CM433" s="4"/>
      <c r="CN433" s="4"/>
    </row>
    <row r="434" ht="15.75" customHeight="1">
      <c r="CM434" s="4"/>
      <c r="CN434" s="4"/>
    </row>
    <row r="435" ht="15.75" customHeight="1">
      <c r="CM435" s="4"/>
      <c r="CN435" s="4"/>
    </row>
    <row r="436" ht="15.75" customHeight="1">
      <c r="CM436" s="4"/>
      <c r="CN436" s="4"/>
    </row>
    <row r="437" ht="15.75" customHeight="1">
      <c r="CM437" s="4"/>
      <c r="CN437" s="4"/>
    </row>
    <row r="438" ht="15.75" customHeight="1">
      <c r="CM438" s="4"/>
      <c r="CN438" s="4"/>
    </row>
    <row r="439" ht="15.75" customHeight="1">
      <c r="CM439" s="4"/>
      <c r="CN439" s="4"/>
    </row>
    <row r="440" ht="15.75" customHeight="1">
      <c r="CM440" s="4"/>
      <c r="CN440" s="4"/>
    </row>
    <row r="441" ht="15.75" customHeight="1">
      <c r="CM441" s="4"/>
      <c r="CN441" s="4"/>
    </row>
    <row r="442" ht="15.75" customHeight="1">
      <c r="CM442" s="4"/>
      <c r="CN442" s="4"/>
    </row>
    <row r="443" ht="15.75" customHeight="1">
      <c r="CM443" s="4"/>
      <c r="CN443" s="4"/>
    </row>
    <row r="444" ht="15.75" customHeight="1">
      <c r="CM444" s="4"/>
      <c r="CN444" s="4"/>
    </row>
    <row r="445" ht="15.75" customHeight="1">
      <c r="CM445" s="4"/>
      <c r="CN445" s="4"/>
    </row>
    <row r="446" ht="15.75" customHeight="1">
      <c r="CM446" s="4"/>
      <c r="CN446" s="4"/>
    </row>
    <row r="447" ht="15.75" customHeight="1">
      <c r="CM447" s="4"/>
      <c r="CN447" s="4"/>
    </row>
    <row r="448" ht="15.75" customHeight="1">
      <c r="CM448" s="4"/>
      <c r="CN448" s="4"/>
    </row>
    <row r="449" ht="15.75" customHeight="1">
      <c r="CM449" s="4"/>
      <c r="CN449" s="4"/>
    </row>
    <row r="450" ht="15.75" customHeight="1">
      <c r="CM450" s="4"/>
      <c r="CN450" s="4"/>
    </row>
    <row r="451" ht="15.75" customHeight="1">
      <c r="CM451" s="4"/>
      <c r="CN451" s="4"/>
    </row>
    <row r="452" ht="15.75" customHeight="1">
      <c r="CM452" s="4"/>
      <c r="CN452" s="4"/>
    </row>
    <row r="453" ht="15.75" customHeight="1">
      <c r="CM453" s="4"/>
      <c r="CN453" s="4"/>
    </row>
    <row r="454" ht="15.75" customHeight="1">
      <c r="CM454" s="4"/>
      <c r="CN454" s="4"/>
    </row>
    <row r="455" ht="15.75" customHeight="1">
      <c r="CM455" s="4"/>
      <c r="CN455" s="4"/>
    </row>
    <row r="456" ht="15.75" customHeight="1">
      <c r="CM456" s="4"/>
      <c r="CN456" s="4"/>
    </row>
    <row r="457" ht="15.75" customHeight="1">
      <c r="CM457" s="4"/>
      <c r="CN457" s="4"/>
    </row>
    <row r="458" ht="15.75" customHeight="1">
      <c r="CM458" s="4"/>
      <c r="CN458" s="4"/>
    </row>
    <row r="459" ht="15.75" customHeight="1">
      <c r="CM459" s="4"/>
      <c r="CN459" s="4"/>
    </row>
    <row r="460" ht="15.75" customHeight="1">
      <c r="CM460" s="4"/>
      <c r="CN460" s="4"/>
    </row>
    <row r="461" ht="15.75" customHeight="1">
      <c r="CM461" s="4"/>
      <c r="CN461" s="4"/>
    </row>
    <row r="462" ht="15.75" customHeight="1">
      <c r="CM462" s="4"/>
      <c r="CN462" s="4"/>
    </row>
    <row r="463" ht="15.75" customHeight="1">
      <c r="CM463" s="4"/>
      <c r="CN463" s="4"/>
    </row>
    <row r="464" ht="15.75" customHeight="1">
      <c r="CM464" s="4"/>
      <c r="CN464" s="4"/>
    </row>
    <row r="465" ht="15.75" customHeight="1">
      <c r="CM465" s="4"/>
      <c r="CN465" s="4"/>
    </row>
    <row r="466" ht="15.75" customHeight="1">
      <c r="CM466" s="4"/>
      <c r="CN466" s="4"/>
    </row>
    <row r="467" ht="15.75" customHeight="1">
      <c r="CM467" s="4"/>
      <c r="CN467" s="4"/>
    </row>
    <row r="468" ht="15.75" customHeight="1">
      <c r="CM468" s="4"/>
      <c r="CN468" s="4"/>
    </row>
    <row r="469" ht="15.75" customHeight="1">
      <c r="CM469" s="4"/>
      <c r="CN469" s="4"/>
    </row>
    <row r="470" ht="15.75" customHeight="1">
      <c r="CM470" s="4"/>
      <c r="CN470" s="4"/>
    </row>
    <row r="471" ht="15.75" customHeight="1">
      <c r="CM471" s="4"/>
      <c r="CN471" s="4"/>
    </row>
    <row r="472" ht="15.75" customHeight="1">
      <c r="CM472" s="4"/>
      <c r="CN472" s="4"/>
    </row>
    <row r="473" ht="15.75" customHeight="1">
      <c r="CM473" s="4"/>
      <c r="CN473" s="4"/>
    </row>
    <row r="474" ht="15.75" customHeight="1">
      <c r="CM474" s="4"/>
      <c r="CN474" s="4"/>
    </row>
    <row r="475" ht="15.75" customHeight="1">
      <c r="CM475" s="4"/>
      <c r="CN475" s="4"/>
    </row>
    <row r="476" ht="15.75" customHeight="1">
      <c r="CM476" s="4"/>
      <c r="CN476" s="4"/>
    </row>
    <row r="477" ht="15.75" customHeight="1">
      <c r="CM477" s="4"/>
      <c r="CN477" s="4"/>
    </row>
    <row r="478" ht="15.75" customHeight="1">
      <c r="CM478" s="4"/>
      <c r="CN478" s="4"/>
    </row>
    <row r="479" ht="15.75" customHeight="1">
      <c r="CM479" s="4"/>
      <c r="CN479" s="4"/>
    </row>
    <row r="480" ht="15.75" customHeight="1">
      <c r="CM480" s="4"/>
      <c r="CN480" s="4"/>
    </row>
    <row r="481" ht="15.75" customHeight="1">
      <c r="CM481" s="4"/>
      <c r="CN481" s="4"/>
    </row>
    <row r="482" ht="15.75" customHeight="1">
      <c r="CM482" s="4"/>
      <c r="CN482" s="4"/>
    </row>
    <row r="483" ht="15.75" customHeight="1">
      <c r="CM483" s="4"/>
      <c r="CN483" s="4"/>
    </row>
    <row r="484" ht="15.75" customHeight="1">
      <c r="CM484" s="4"/>
      <c r="CN484" s="4"/>
    </row>
    <row r="485" ht="15.75" customHeight="1">
      <c r="CM485" s="4"/>
      <c r="CN485" s="4"/>
    </row>
    <row r="486" ht="15.75" customHeight="1">
      <c r="CM486" s="4"/>
      <c r="CN486" s="4"/>
    </row>
    <row r="487" ht="15.75" customHeight="1">
      <c r="CM487" s="4"/>
      <c r="CN487" s="4"/>
    </row>
    <row r="488" ht="15.75" customHeight="1">
      <c r="CM488" s="4"/>
      <c r="CN488" s="4"/>
    </row>
    <row r="489" ht="15.75" customHeight="1">
      <c r="CM489" s="4"/>
      <c r="CN489" s="4"/>
    </row>
    <row r="490" ht="15.75" customHeight="1">
      <c r="CM490" s="4"/>
      <c r="CN490" s="4"/>
    </row>
    <row r="491" ht="15.75" customHeight="1">
      <c r="CM491" s="4"/>
      <c r="CN491" s="4"/>
    </row>
    <row r="492" ht="15.75" customHeight="1">
      <c r="CM492" s="4"/>
      <c r="CN492" s="4"/>
    </row>
    <row r="493" ht="15.75" customHeight="1">
      <c r="CM493" s="4"/>
      <c r="CN493" s="4"/>
    </row>
    <row r="494" ht="15.75" customHeight="1">
      <c r="CM494" s="4"/>
      <c r="CN494" s="4"/>
    </row>
    <row r="495" ht="15.75" customHeight="1">
      <c r="CM495" s="4"/>
      <c r="CN495" s="4"/>
    </row>
    <row r="496" ht="15.75" customHeight="1">
      <c r="CM496" s="4"/>
      <c r="CN496" s="4"/>
    </row>
    <row r="497" ht="15.75" customHeight="1">
      <c r="CM497" s="4"/>
      <c r="CN497" s="4"/>
    </row>
    <row r="498" ht="15.75" customHeight="1">
      <c r="CM498" s="4"/>
      <c r="CN498" s="4"/>
    </row>
    <row r="499" ht="15.75" customHeight="1">
      <c r="CM499" s="4"/>
      <c r="CN499" s="4"/>
    </row>
    <row r="500" ht="15.75" customHeight="1">
      <c r="CM500" s="4"/>
      <c r="CN500" s="4"/>
    </row>
    <row r="501" ht="15.75" customHeight="1">
      <c r="CM501" s="4"/>
      <c r="CN501" s="4"/>
    </row>
    <row r="502" ht="15.75" customHeight="1">
      <c r="CM502" s="4"/>
      <c r="CN502" s="4"/>
    </row>
    <row r="503" ht="15.75" customHeight="1">
      <c r="CM503" s="4"/>
      <c r="CN503" s="4"/>
    </row>
    <row r="504" ht="15.75" customHeight="1">
      <c r="CM504" s="4"/>
      <c r="CN504" s="4"/>
    </row>
    <row r="505" ht="15.75" customHeight="1">
      <c r="CM505" s="4"/>
      <c r="CN505" s="4"/>
    </row>
    <row r="506" ht="15.75" customHeight="1">
      <c r="CM506" s="4"/>
      <c r="CN506" s="4"/>
    </row>
    <row r="507" ht="15.75" customHeight="1">
      <c r="CM507" s="4"/>
      <c r="CN507" s="4"/>
    </row>
    <row r="508" ht="15.75" customHeight="1">
      <c r="CM508" s="4"/>
      <c r="CN508" s="4"/>
    </row>
    <row r="509" ht="15.75" customHeight="1">
      <c r="CM509" s="4"/>
      <c r="CN509" s="4"/>
    </row>
    <row r="510" ht="15.75" customHeight="1">
      <c r="CM510" s="4"/>
      <c r="CN510" s="4"/>
    </row>
    <row r="511" ht="15.75" customHeight="1">
      <c r="CM511" s="4"/>
      <c r="CN511" s="4"/>
    </row>
    <row r="512" ht="15.75" customHeight="1">
      <c r="CM512" s="4"/>
      <c r="CN512" s="4"/>
    </row>
    <row r="513" ht="15.75" customHeight="1">
      <c r="CM513" s="4"/>
      <c r="CN513" s="4"/>
    </row>
    <row r="514" ht="15.75" customHeight="1">
      <c r="CM514" s="4"/>
      <c r="CN514" s="4"/>
    </row>
    <row r="515" ht="15.75" customHeight="1">
      <c r="CM515" s="4"/>
      <c r="CN515" s="4"/>
    </row>
    <row r="516" ht="15.75" customHeight="1">
      <c r="CM516" s="4"/>
      <c r="CN516" s="4"/>
    </row>
    <row r="517" ht="15.75" customHeight="1">
      <c r="CM517" s="4"/>
      <c r="CN517" s="4"/>
    </row>
    <row r="518" ht="15.75" customHeight="1">
      <c r="CM518" s="4"/>
      <c r="CN518" s="4"/>
    </row>
    <row r="519" ht="15.75" customHeight="1">
      <c r="CM519" s="4"/>
      <c r="CN519" s="4"/>
    </row>
    <row r="520" ht="15.75" customHeight="1">
      <c r="CM520" s="4"/>
      <c r="CN520" s="4"/>
    </row>
    <row r="521" ht="15.75" customHeight="1">
      <c r="CM521" s="4"/>
      <c r="CN521" s="4"/>
    </row>
    <row r="522" ht="15.75" customHeight="1">
      <c r="CM522" s="4"/>
      <c r="CN522" s="4"/>
    </row>
    <row r="523" ht="15.75" customHeight="1">
      <c r="CM523" s="4"/>
      <c r="CN523" s="4"/>
    </row>
    <row r="524" ht="15.75" customHeight="1">
      <c r="CM524" s="4"/>
      <c r="CN524" s="4"/>
    </row>
    <row r="525" ht="15.75" customHeight="1">
      <c r="CM525" s="4"/>
      <c r="CN525" s="4"/>
    </row>
    <row r="526" ht="15.75" customHeight="1">
      <c r="CM526" s="4"/>
      <c r="CN526" s="4"/>
    </row>
    <row r="527" ht="15.75" customHeight="1">
      <c r="CM527" s="4"/>
      <c r="CN527" s="4"/>
    </row>
    <row r="528" ht="15.75" customHeight="1">
      <c r="CM528" s="4"/>
      <c r="CN528" s="4"/>
    </row>
    <row r="529" ht="15.75" customHeight="1">
      <c r="CM529" s="4"/>
      <c r="CN529" s="4"/>
    </row>
    <row r="530" ht="15.75" customHeight="1">
      <c r="CM530" s="4"/>
      <c r="CN530" s="4"/>
    </row>
    <row r="531" ht="15.75" customHeight="1">
      <c r="CM531" s="4"/>
      <c r="CN531" s="4"/>
    </row>
    <row r="532" ht="15.75" customHeight="1">
      <c r="CM532" s="4"/>
      <c r="CN532" s="4"/>
    </row>
    <row r="533" ht="15.75" customHeight="1">
      <c r="CM533" s="4"/>
      <c r="CN533" s="4"/>
    </row>
    <row r="534" ht="15.75" customHeight="1">
      <c r="CM534" s="4"/>
      <c r="CN534" s="4"/>
    </row>
    <row r="535" ht="15.75" customHeight="1">
      <c r="CM535" s="4"/>
      <c r="CN535" s="4"/>
    </row>
    <row r="536" ht="15.75" customHeight="1">
      <c r="CM536" s="4"/>
      <c r="CN536" s="4"/>
    </row>
    <row r="537" ht="15.75" customHeight="1">
      <c r="CM537" s="4"/>
      <c r="CN537" s="4"/>
    </row>
    <row r="538" ht="15.75" customHeight="1">
      <c r="CM538" s="4"/>
      <c r="CN538" s="4"/>
    </row>
    <row r="539" ht="15.75" customHeight="1">
      <c r="CM539" s="4"/>
      <c r="CN539" s="4"/>
    </row>
    <row r="540" ht="15.75" customHeight="1">
      <c r="CM540" s="4"/>
      <c r="CN540" s="4"/>
    </row>
    <row r="541" ht="15.75" customHeight="1">
      <c r="CM541" s="4"/>
      <c r="CN541" s="4"/>
    </row>
    <row r="542" ht="15.75" customHeight="1">
      <c r="CM542" s="4"/>
      <c r="CN542" s="4"/>
    </row>
    <row r="543" ht="15.75" customHeight="1">
      <c r="CM543" s="4"/>
      <c r="CN543" s="4"/>
    </row>
    <row r="544" ht="15.75" customHeight="1">
      <c r="CM544" s="4"/>
      <c r="CN544" s="4"/>
    </row>
    <row r="545" ht="15.75" customHeight="1">
      <c r="CM545" s="4"/>
      <c r="CN545" s="4"/>
    </row>
    <row r="546" ht="15.75" customHeight="1">
      <c r="CM546" s="4"/>
      <c r="CN546" s="4"/>
    </row>
    <row r="547" ht="15.75" customHeight="1">
      <c r="CM547" s="4"/>
      <c r="CN547" s="4"/>
    </row>
    <row r="548" ht="15.75" customHeight="1">
      <c r="CM548" s="4"/>
      <c r="CN548" s="4"/>
    </row>
    <row r="549" ht="15.75" customHeight="1">
      <c r="CM549" s="4"/>
      <c r="CN549" s="4"/>
    </row>
    <row r="550" ht="15.75" customHeight="1">
      <c r="CM550" s="4"/>
      <c r="CN550" s="4"/>
    </row>
    <row r="551" ht="15.75" customHeight="1">
      <c r="CM551" s="4"/>
      <c r="CN551" s="4"/>
    </row>
    <row r="552" ht="15.75" customHeight="1">
      <c r="CM552" s="4"/>
      <c r="CN552" s="4"/>
    </row>
    <row r="553" ht="15.75" customHeight="1">
      <c r="CM553" s="4"/>
      <c r="CN553" s="4"/>
    </row>
    <row r="554" ht="15.75" customHeight="1">
      <c r="CM554" s="4"/>
      <c r="CN554" s="4"/>
    </row>
    <row r="555" ht="15.75" customHeight="1">
      <c r="CM555" s="4"/>
      <c r="CN555" s="4"/>
    </row>
    <row r="556" ht="15.75" customHeight="1">
      <c r="CM556" s="4"/>
      <c r="CN556" s="4"/>
    </row>
    <row r="557" ht="15.75" customHeight="1">
      <c r="CM557" s="4"/>
      <c r="CN557" s="4"/>
    </row>
    <row r="558" ht="15.75" customHeight="1">
      <c r="CM558" s="4"/>
      <c r="CN558" s="4"/>
    </row>
    <row r="559" ht="15.75" customHeight="1">
      <c r="CM559" s="4"/>
      <c r="CN559" s="4"/>
    </row>
    <row r="560" ht="15.75" customHeight="1">
      <c r="CM560" s="4"/>
      <c r="CN560" s="4"/>
    </row>
    <row r="561" ht="15.75" customHeight="1">
      <c r="CM561" s="4"/>
      <c r="CN561" s="4"/>
    </row>
    <row r="562" ht="15.75" customHeight="1">
      <c r="CM562" s="4"/>
      <c r="CN562" s="4"/>
    </row>
    <row r="563" ht="15.75" customHeight="1">
      <c r="CM563" s="4"/>
      <c r="CN563" s="4"/>
    </row>
    <row r="564" ht="15.75" customHeight="1">
      <c r="CM564" s="4"/>
      <c r="CN564" s="4"/>
    </row>
    <row r="565" ht="15.75" customHeight="1">
      <c r="CM565" s="4"/>
      <c r="CN565" s="4"/>
    </row>
    <row r="566" ht="15.75" customHeight="1">
      <c r="CM566" s="4"/>
      <c r="CN566" s="4"/>
    </row>
    <row r="567" ht="15.75" customHeight="1">
      <c r="CM567" s="4"/>
      <c r="CN567" s="4"/>
    </row>
    <row r="568" ht="15.75" customHeight="1">
      <c r="CM568" s="4"/>
      <c r="CN568" s="4"/>
    </row>
    <row r="569" ht="15.75" customHeight="1">
      <c r="CM569" s="4"/>
      <c r="CN569" s="4"/>
    </row>
    <row r="570" ht="15.75" customHeight="1">
      <c r="CM570" s="4"/>
      <c r="CN570" s="4"/>
    </row>
    <row r="571" ht="15.75" customHeight="1">
      <c r="CM571" s="4"/>
      <c r="CN571" s="4"/>
    </row>
    <row r="572" ht="15.75" customHeight="1">
      <c r="CM572" s="4"/>
      <c r="CN572" s="4"/>
    </row>
    <row r="573" ht="15.75" customHeight="1">
      <c r="CM573" s="4"/>
      <c r="CN573" s="4"/>
    </row>
    <row r="574" ht="15.75" customHeight="1">
      <c r="CM574" s="4"/>
      <c r="CN574" s="4"/>
    </row>
    <row r="575" ht="15.75" customHeight="1">
      <c r="CM575" s="4"/>
      <c r="CN575" s="4"/>
    </row>
    <row r="576" ht="15.75" customHeight="1">
      <c r="CM576" s="4"/>
      <c r="CN576" s="4"/>
    </row>
    <row r="577" ht="15.75" customHeight="1">
      <c r="CM577" s="4"/>
      <c r="CN577" s="4"/>
    </row>
    <row r="578" ht="15.75" customHeight="1">
      <c r="CM578" s="4"/>
      <c r="CN578" s="4"/>
    </row>
    <row r="579" ht="15.75" customHeight="1">
      <c r="CM579" s="4"/>
      <c r="CN579" s="4"/>
    </row>
    <row r="580" ht="15.75" customHeight="1">
      <c r="CM580" s="4"/>
      <c r="CN580" s="4"/>
    </row>
    <row r="581" ht="15.75" customHeight="1">
      <c r="CM581" s="4"/>
      <c r="CN581" s="4"/>
    </row>
    <row r="582" ht="15.75" customHeight="1">
      <c r="CM582" s="4"/>
      <c r="CN582" s="4"/>
    </row>
    <row r="583" ht="15.75" customHeight="1">
      <c r="CM583" s="4"/>
      <c r="CN583" s="4"/>
    </row>
    <row r="584" ht="15.75" customHeight="1">
      <c r="CM584" s="4"/>
      <c r="CN584" s="4"/>
    </row>
    <row r="585" ht="15.75" customHeight="1">
      <c r="CM585" s="4"/>
      <c r="CN585" s="4"/>
    </row>
    <row r="586" ht="15.75" customHeight="1">
      <c r="CM586" s="4"/>
      <c r="CN586" s="4"/>
    </row>
    <row r="587" ht="15.75" customHeight="1">
      <c r="CM587" s="4"/>
      <c r="CN587" s="4"/>
    </row>
    <row r="588" ht="15.75" customHeight="1">
      <c r="CM588" s="4"/>
      <c r="CN588" s="4"/>
    </row>
    <row r="589" ht="15.75" customHeight="1">
      <c r="CM589" s="4"/>
      <c r="CN589" s="4"/>
    </row>
    <row r="590" ht="15.75" customHeight="1">
      <c r="CM590" s="4"/>
      <c r="CN590" s="4"/>
    </row>
    <row r="591" ht="15.75" customHeight="1">
      <c r="CM591" s="4"/>
      <c r="CN591" s="4"/>
    </row>
    <row r="592" ht="15.75" customHeight="1">
      <c r="CM592" s="4"/>
      <c r="CN592" s="4"/>
    </row>
    <row r="593" ht="15.75" customHeight="1">
      <c r="CM593" s="4"/>
      <c r="CN593" s="4"/>
    </row>
    <row r="594" ht="15.75" customHeight="1">
      <c r="CM594" s="4"/>
      <c r="CN594" s="4"/>
    </row>
    <row r="595" ht="15.75" customHeight="1">
      <c r="CM595" s="4"/>
      <c r="CN595" s="4"/>
    </row>
    <row r="596" ht="15.75" customHeight="1">
      <c r="CM596" s="4"/>
      <c r="CN596" s="4"/>
    </row>
    <row r="597" ht="15.75" customHeight="1">
      <c r="CM597" s="4"/>
      <c r="CN597" s="4"/>
    </row>
    <row r="598" ht="15.75" customHeight="1">
      <c r="CM598" s="4"/>
      <c r="CN598" s="4"/>
    </row>
    <row r="599" ht="15.75" customHeight="1">
      <c r="CM599" s="4"/>
      <c r="CN599" s="4"/>
    </row>
    <row r="600" ht="15.75" customHeight="1">
      <c r="CM600" s="4"/>
      <c r="CN600" s="4"/>
    </row>
    <row r="601" ht="15.75" customHeight="1">
      <c r="CM601" s="4"/>
      <c r="CN601" s="4"/>
    </row>
    <row r="602" ht="15.75" customHeight="1">
      <c r="CM602" s="4"/>
      <c r="CN602" s="4"/>
    </row>
    <row r="603" ht="15.75" customHeight="1">
      <c r="CM603" s="4"/>
      <c r="CN603" s="4"/>
    </row>
    <row r="604" ht="15.75" customHeight="1">
      <c r="CM604" s="4"/>
      <c r="CN604" s="4"/>
    </row>
    <row r="605" ht="15.75" customHeight="1">
      <c r="CM605" s="4"/>
      <c r="CN605" s="4"/>
    </row>
    <row r="606" ht="15.75" customHeight="1">
      <c r="CM606" s="4"/>
      <c r="CN606" s="4"/>
    </row>
    <row r="607" ht="15.75" customHeight="1">
      <c r="CM607" s="4"/>
      <c r="CN607" s="4"/>
    </row>
    <row r="608" ht="15.75" customHeight="1">
      <c r="CM608" s="4"/>
      <c r="CN608" s="4"/>
    </row>
    <row r="609" ht="15.75" customHeight="1">
      <c r="CM609" s="4"/>
      <c r="CN609" s="4"/>
    </row>
    <row r="610" ht="15.75" customHeight="1">
      <c r="CM610" s="4"/>
      <c r="CN610" s="4"/>
    </row>
    <row r="611" ht="15.75" customHeight="1">
      <c r="CM611" s="4"/>
      <c r="CN611" s="4"/>
    </row>
    <row r="612" ht="15.75" customHeight="1">
      <c r="CM612" s="4"/>
      <c r="CN612" s="4"/>
    </row>
    <row r="613" ht="15.75" customHeight="1">
      <c r="CM613" s="4"/>
      <c r="CN613" s="4"/>
    </row>
    <row r="614" ht="15.75" customHeight="1">
      <c r="CM614" s="4"/>
      <c r="CN614" s="4"/>
    </row>
    <row r="615" ht="15.75" customHeight="1">
      <c r="CM615" s="4"/>
      <c r="CN615" s="4"/>
    </row>
    <row r="616" ht="15.75" customHeight="1">
      <c r="CM616" s="4"/>
      <c r="CN616" s="4"/>
    </row>
    <row r="617" ht="15.75" customHeight="1">
      <c r="CM617" s="4"/>
      <c r="CN617" s="4"/>
    </row>
    <row r="618" ht="15.75" customHeight="1">
      <c r="CM618" s="4"/>
      <c r="CN618" s="4"/>
    </row>
    <row r="619" ht="15.75" customHeight="1">
      <c r="CM619" s="4"/>
      <c r="CN619" s="4"/>
    </row>
    <row r="620" ht="15.75" customHeight="1">
      <c r="CM620" s="4"/>
      <c r="CN620" s="4"/>
    </row>
    <row r="621" ht="15.75" customHeight="1">
      <c r="CM621" s="4"/>
      <c r="CN621" s="4"/>
    </row>
    <row r="622" ht="15.75" customHeight="1">
      <c r="CM622" s="4"/>
      <c r="CN622" s="4"/>
    </row>
    <row r="623" ht="15.75" customHeight="1">
      <c r="CM623" s="4"/>
      <c r="CN623" s="4"/>
    </row>
    <row r="624" ht="15.75" customHeight="1">
      <c r="CM624" s="4"/>
      <c r="CN624" s="4"/>
    </row>
    <row r="625" ht="15.75" customHeight="1">
      <c r="CM625" s="4"/>
      <c r="CN625" s="4"/>
    </row>
    <row r="626" ht="15.75" customHeight="1">
      <c r="CM626" s="4"/>
      <c r="CN626" s="4"/>
    </row>
    <row r="627" ht="15.75" customHeight="1">
      <c r="CM627" s="4"/>
      <c r="CN627" s="4"/>
    </row>
    <row r="628" ht="15.75" customHeight="1">
      <c r="CM628" s="4"/>
      <c r="CN628" s="4"/>
    </row>
    <row r="629" ht="15.75" customHeight="1">
      <c r="CM629" s="4"/>
      <c r="CN629" s="4"/>
    </row>
    <row r="630" ht="15.75" customHeight="1">
      <c r="CM630" s="4"/>
      <c r="CN630" s="4"/>
    </row>
    <row r="631" ht="15.75" customHeight="1">
      <c r="CM631" s="4"/>
      <c r="CN631" s="4"/>
    </row>
    <row r="632" ht="15.75" customHeight="1">
      <c r="CM632" s="4"/>
      <c r="CN632" s="4"/>
    </row>
    <row r="633" ht="15.75" customHeight="1">
      <c r="CM633" s="4"/>
      <c r="CN633" s="4"/>
    </row>
    <row r="634" ht="15.75" customHeight="1">
      <c r="CM634" s="4"/>
      <c r="CN634" s="4"/>
    </row>
    <row r="635" ht="15.75" customHeight="1">
      <c r="CM635" s="4"/>
      <c r="CN635" s="4"/>
    </row>
    <row r="636" ht="15.75" customHeight="1">
      <c r="CM636" s="4"/>
      <c r="CN636" s="4"/>
    </row>
    <row r="637" ht="15.75" customHeight="1">
      <c r="CM637" s="4"/>
      <c r="CN637" s="4"/>
    </row>
    <row r="638" ht="15.75" customHeight="1">
      <c r="CM638" s="4"/>
      <c r="CN638" s="4"/>
    </row>
    <row r="639" ht="15.75" customHeight="1">
      <c r="CM639" s="4"/>
      <c r="CN639" s="4"/>
    </row>
    <row r="640" ht="15.75" customHeight="1">
      <c r="CM640" s="4"/>
      <c r="CN640" s="4"/>
    </row>
    <row r="641" ht="15.75" customHeight="1">
      <c r="CM641" s="4"/>
      <c r="CN641" s="4"/>
    </row>
    <row r="642" ht="15.75" customHeight="1">
      <c r="CM642" s="4"/>
      <c r="CN642" s="4"/>
    </row>
    <row r="643" ht="15.75" customHeight="1">
      <c r="CM643" s="4"/>
      <c r="CN643" s="4"/>
    </row>
    <row r="644" ht="15.75" customHeight="1">
      <c r="CM644" s="4"/>
      <c r="CN644" s="4"/>
    </row>
    <row r="645" ht="15.75" customHeight="1">
      <c r="CM645" s="4"/>
      <c r="CN645" s="4"/>
    </row>
    <row r="646" ht="15.75" customHeight="1">
      <c r="CM646" s="4"/>
      <c r="CN646" s="4"/>
    </row>
    <row r="647" ht="15.75" customHeight="1">
      <c r="CM647" s="4"/>
      <c r="CN647" s="4"/>
    </row>
    <row r="648" ht="15.75" customHeight="1">
      <c r="CM648" s="4"/>
      <c r="CN648" s="4"/>
    </row>
    <row r="649" ht="15.75" customHeight="1">
      <c r="CM649" s="4"/>
      <c r="CN649" s="4"/>
    </row>
    <row r="650" ht="15.75" customHeight="1">
      <c r="CM650" s="4"/>
      <c r="CN650" s="4"/>
    </row>
    <row r="651" ht="15.75" customHeight="1">
      <c r="CM651" s="4"/>
      <c r="CN651" s="4"/>
    </row>
    <row r="652" ht="15.75" customHeight="1">
      <c r="CM652" s="4"/>
      <c r="CN652" s="4"/>
    </row>
    <row r="653" ht="15.75" customHeight="1">
      <c r="CM653" s="4"/>
      <c r="CN653" s="4"/>
    </row>
    <row r="654" ht="15.75" customHeight="1">
      <c r="CM654" s="4"/>
      <c r="CN654" s="4"/>
    </row>
    <row r="655" ht="15.75" customHeight="1">
      <c r="CM655" s="4"/>
      <c r="CN655" s="4"/>
    </row>
    <row r="656" ht="15.75" customHeight="1">
      <c r="CM656" s="4"/>
      <c r="CN656" s="4"/>
    </row>
    <row r="657" ht="15.75" customHeight="1">
      <c r="CM657" s="4"/>
      <c r="CN657" s="4"/>
    </row>
    <row r="658" ht="15.75" customHeight="1">
      <c r="CM658" s="4"/>
      <c r="CN658" s="4"/>
    </row>
    <row r="659" ht="15.75" customHeight="1">
      <c r="CM659" s="4"/>
      <c r="CN659" s="4"/>
    </row>
    <row r="660" ht="15.75" customHeight="1">
      <c r="CM660" s="4"/>
      <c r="CN660" s="4"/>
    </row>
    <row r="661" ht="15.75" customHeight="1">
      <c r="CM661" s="4"/>
      <c r="CN661" s="4"/>
    </row>
    <row r="662" ht="15.75" customHeight="1">
      <c r="CM662" s="4"/>
      <c r="CN662" s="4"/>
    </row>
    <row r="663" ht="15.75" customHeight="1">
      <c r="CM663" s="4"/>
      <c r="CN663" s="4"/>
    </row>
    <row r="664" ht="15.75" customHeight="1">
      <c r="CM664" s="4"/>
      <c r="CN664" s="4"/>
    </row>
    <row r="665" ht="15.75" customHeight="1">
      <c r="CM665" s="4"/>
      <c r="CN665" s="4"/>
    </row>
    <row r="666" ht="15.75" customHeight="1">
      <c r="CM666" s="4"/>
      <c r="CN666" s="4"/>
    </row>
    <row r="667" ht="15.75" customHeight="1">
      <c r="CM667" s="4"/>
      <c r="CN667" s="4"/>
    </row>
    <row r="668" ht="15.75" customHeight="1">
      <c r="CM668" s="4"/>
      <c r="CN668" s="4"/>
    </row>
    <row r="669" ht="15.75" customHeight="1">
      <c r="CM669" s="4"/>
      <c r="CN669" s="4"/>
    </row>
    <row r="670" ht="15.75" customHeight="1">
      <c r="CM670" s="4"/>
      <c r="CN670" s="4"/>
    </row>
    <row r="671" ht="15.75" customHeight="1">
      <c r="CM671" s="4"/>
      <c r="CN671" s="4"/>
    </row>
    <row r="672" ht="15.75" customHeight="1">
      <c r="CM672" s="4"/>
      <c r="CN672" s="4"/>
    </row>
    <row r="673" ht="15.75" customHeight="1">
      <c r="CM673" s="4"/>
      <c r="CN673" s="4"/>
    </row>
    <row r="674" ht="15.75" customHeight="1">
      <c r="CM674" s="4"/>
      <c r="CN674" s="4"/>
    </row>
    <row r="675" ht="15.75" customHeight="1">
      <c r="CM675" s="4"/>
      <c r="CN675" s="4"/>
    </row>
    <row r="676" ht="15.75" customHeight="1">
      <c r="CM676" s="4"/>
      <c r="CN676" s="4"/>
    </row>
    <row r="677" ht="15.75" customHeight="1">
      <c r="CM677" s="4"/>
      <c r="CN677" s="4"/>
    </row>
    <row r="678" ht="15.75" customHeight="1">
      <c r="CM678" s="4"/>
      <c r="CN678" s="4"/>
    </row>
    <row r="679" ht="15.75" customHeight="1">
      <c r="CM679" s="4"/>
      <c r="CN679" s="4"/>
    </row>
    <row r="680" ht="15.75" customHeight="1">
      <c r="CM680" s="4"/>
      <c r="CN680" s="4"/>
    </row>
    <row r="681" ht="15.75" customHeight="1">
      <c r="CM681" s="4"/>
      <c r="CN681" s="4"/>
    </row>
    <row r="682" ht="15.75" customHeight="1">
      <c r="CM682" s="4"/>
      <c r="CN682" s="4"/>
    </row>
    <row r="683" ht="15.75" customHeight="1">
      <c r="CM683" s="4"/>
      <c r="CN683" s="4"/>
    </row>
    <row r="684" ht="15.75" customHeight="1">
      <c r="CM684" s="4"/>
      <c r="CN684" s="4"/>
    </row>
    <row r="685" ht="15.75" customHeight="1">
      <c r="CM685" s="4"/>
      <c r="CN685" s="4"/>
    </row>
    <row r="686" ht="15.75" customHeight="1">
      <c r="CM686" s="4"/>
      <c r="CN686" s="4"/>
    </row>
    <row r="687" ht="15.75" customHeight="1">
      <c r="CM687" s="4"/>
      <c r="CN687" s="4"/>
    </row>
    <row r="688" ht="15.75" customHeight="1">
      <c r="CM688" s="4"/>
      <c r="CN688" s="4"/>
    </row>
    <row r="689" ht="15.75" customHeight="1">
      <c r="CM689" s="4"/>
      <c r="CN689" s="4"/>
    </row>
    <row r="690" ht="15.75" customHeight="1">
      <c r="CM690" s="4"/>
      <c r="CN690" s="4"/>
    </row>
    <row r="691" ht="15.75" customHeight="1">
      <c r="CM691" s="4"/>
      <c r="CN691" s="4"/>
    </row>
    <row r="692" ht="15.75" customHeight="1">
      <c r="CM692" s="4"/>
      <c r="CN692" s="4"/>
    </row>
    <row r="693" ht="15.75" customHeight="1">
      <c r="CM693" s="4"/>
      <c r="CN693" s="4"/>
    </row>
    <row r="694" ht="15.75" customHeight="1">
      <c r="CM694" s="4"/>
      <c r="CN694" s="4"/>
    </row>
    <row r="695" ht="15.75" customHeight="1">
      <c r="CM695" s="4"/>
      <c r="CN695" s="4"/>
    </row>
    <row r="696" ht="15.75" customHeight="1">
      <c r="CM696" s="4"/>
      <c r="CN696" s="4"/>
    </row>
    <row r="697" ht="15.75" customHeight="1">
      <c r="CM697" s="4"/>
      <c r="CN697" s="4"/>
    </row>
    <row r="698" ht="15.75" customHeight="1">
      <c r="CM698" s="4"/>
      <c r="CN698" s="4"/>
    </row>
    <row r="699" ht="15.75" customHeight="1">
      <c r="CM699" s="4"/>
      <c r="CN699" s="4"/>
    </row>
    <row r="700" ht="15.75" customHeight="1">
      <c r="CM700" s="4"/>
      <c r="CN700" s="4"/>
    </row>
    <row r="701" ht="15.75" customHeight="1">
      <c r="CM701" s="4"/>
      <c r="CN701" s="4"/>
    </row>
    <row r="702" ht="15.75" customHeight="1">
      <c r="CM702" s="4"/>
      <c r="CN702" s="4"/>
    </row>
    <row r="703" ht="15.75" customHeight="1">
      <c r="CM703" s="4"/>
      <c r="CN703" s="4"/>
    </row>
    <row r="704" ht="15.75" customHeight="1">
      <c r="CM704" s="4"/>
      <c r="CN704" s="4"/>
    </row>
    <row r="705" ht="15.75" customHeight="1">
      <c r="CM705" s="4"/>
      <c r="CN705" s="4"/>
    </row>
    <row r="706" ht="15.75" customHeight="1">
      <c r="CM706" s="4"/>
      <c r="CN706" s="4"/>
    </row>
    <row r="707" ht="15.75" customHeight="1">
      <c r="CM707" s="4"/>
      <c r="CN707" s="4"/>
    </row>
    <row r="708" ht="15.75" customHeight="1">
      <c r="CM708" s="4"/>
      <c r="CN708" s="4"/>
    </row>
    <row r="709" ht="15.75" customHeight="1">
      <c r="CM709" s="4"/>
      <c r="CN709" s="4"/>
    </row>
    <row r="710" ht="15.75" customHeight="1">
      <c r="CM710" s="4"/>
      <c r="CN710" s="4"/>
    </row>
    <row r="711" ht="15.75" customHeight="1">
      <c r="CM711" s="4"/>
      <c r="CN711" s="4"/>
    </row>
    <row r="712" ht="15.75" customHeight="1">
      <c r="CM712" s="4"/>
      <c r="CN712" s="4"/>
    </row>
    <row r="713" ht="15.75" customHeight="1">
      <c r="CM713" s="4"/>
      <c r="CN713" s="4"/>
    </row>
    <row r="714" ht="15.75" customHeight="1">
      <c r="CM714" s="4"/>
      <c r="CN714" s="4"/>
    </row>
    <row r="715" ht="15.75" customHeight="1">
      <c r="CM715" s="4"/>
      <c r="CN715" s="4"/>
    </row>
    <row r="716" ht="15.75" customHeight="1">
      <c r="CM716" s="4"/>
      <c r="CN716" s="4"/>
    </row>
    <row r="717" ht="15.75" customHeight="1">
      <c r="CM717" s="4"/>
      <c r="CN717" s="4"/>
    </row>
    <row r="718" ht="15.75" customHeight="1">
      <c r="CM718" s="4"/>
      <c r="CN718" s="4"/>
    </row>
    <row r="719" ht="15.75" customHeight="1">
      <c r="CM719" s="4"/>
      <c r="CN719" s="4"/>
    </row>
    <row r="720" ht="15.75" customHeight="1">
      <c r="CM720" s="4"/>
      <c r="CN720" s="4"/>
    </row>
    <row r="721" ht="15.75" customHeight="1">
      <c r="CM721" s="4"/>
      <c r="CN721" s="4"/>
    </row>
    <row r="722" ht="15.75" customHeight="1">
      <c r="CM722" s="4"/>
      <c r="CN722" s="4"/>
    </row>
    <row r="723" ht="15.75" customHeight="1">
      <c r="CM723" s="4"/>
      <c r="CN723" s="4"/>
    </row>
    <row r="724" ht="15.75" customHeight="1">
      <c r="CM724" s="4"/>
      <c r="CN724" s="4"/>
    </row>
    <row r="725" ht="15.75" customHeight="1">
      <c r="CM725" s="4"/>
      <c r="CN725" s="4"/>
    </row>
    <row r="726" ht="15.75" customHeight="1">
      <c r="CM726" s="4"/>
      <c r="CN726" s="4"/>
    </row>
    <row r="727" ht="15.75" customHeight="1">
      <c r="CM727" s="4"/>
      <c r="CN727" s="4"/>
    </row>
    <row r="728" ht="15.75" customHeight="1">
      <c r="CM728" s="4"/>
      <c r="CN728" s="4"/>
    </row>
    <row r="729" ht="15.75" customHeight="1">
      <c r="CM729" s="4"/>
      <c r="CN729" s="4"/>
    </row>
    <row r="730" ht="15.75" customHeight="1">
      <c r="CM730" s="4"/>
      <c r="CN730" s="4"/>
    </row>
    <row r="731" ht="15.75" customHeight="1">
      <c r="CM731" s="4"/>
      <c r="CN731" s="4"/>
    </row>
    <row r="732" ht="15.75" customHeight="1">
      <c r="CM732" s="4"/>
      <c r="CN732" s="4"/>
    </row>
    <row r="733" ht="15.75" customHeight="1">
      <c r="CM733" s="4"/>
      <c r="CN733" s="4"/>
    </row>
    <row r="734" ht="15.75" customHeight="1">
      <c r="CM734" s="4"/>
      <c r="CN734" s="4"/>
    </row>
    <row r="735" ht="15.75" customHeight="1">
      <c r="CM735" s="4"/>
      <c r="CN735" s="4"/>
    </row>
    <row r="736" ht="15.75" customHeight="1">
      <c r="CM736" s="4"/>
      <c r="CN736" s="4"/>
    </row>
    <row r="737" ht="15.75" customHeight="1">
      <c r="CM737" s="4"/>
      <c r="CN737" s="4"/>
    </row>
    <row r="738" ht="15.75" customHeight="1">
      <c r="CM738" s="4"/>
      <c r="CN738" s="4"/>
    </row>
    <row r="739" ht="15.75" customHeight="1">
      <c r="CM739" s="4"/>
      <c r="CN739" s="4"/>
    </row>
    <row r="740" ht="15.75" customHeight="1">
      <c r="CM740" s="4"/>
      <c r="CN740" s="4"/>
    </row>
    <row r="741" ht="15.75" customHeight="1">
      <c r="CM741" s="4"/>
      <c r="CN741" s="4"/>
    </row>
    <row r="742" ht="15.75" customHeight="1">
      <c r="CM742" s="4"/>
      <c r="CN742" s="4"/>
    </row>
    <row r="743" ht="15.75" customHeight="1">
      <c r="CM743" s="4"/>
      <c r="CN743" s="4"/>
    </row>
    <row r="744" ht="15.75" customHeight="1">
      <c r="CM744" s="4"/>
      <c r="CN744" s="4"/>
    </row>
    <row r="745" ht="15.75" customHeight="1">
      <c r="CM745" s="4"/>
      <c r="CN745" s="4"/>
    </row>
    <row r="746" ht="15.75" customHeight="1">
      <c r="CM746" s="4"/>
      <c r="CN746" s="4"/>
    </row>
    <row r="747" ht="15.75" customHeight="1">
      <c r="CM747" s="4"/>
      <c r="CN747" s="4"/>
    </row>
    <row r="748" ht="15.75" customHeight="1">
      <c r="CM748" s="4"/>
      <c r="CN748" s="4"/>
    </row>
    <row r="749" ht="15.75" customHeight="1">
      <c r="CM749" s="4"/>
      <c r="CN749" s="4"/>
    </row>
    <row r="750" ht="15.75" customHeight="1">
      <c r="CM750" s="4"/>
      <c r="CN750" s="4"/>
    </row>
    <row r="751" ht="15.75" customHeight="1">
      <c r="CM751" s="4"/>
      <c r="CN751" s="4"/>
    </row>
    <row r="752" ht="15.75" customHeight="1">
      <c r="CM752" s="4"/>
      <c r="CN752" s="4"/>
    </row>
    <row r="753" ht="15.75" customHeight="1">
      <c r="CM753" s="4"/>
      <c r="CN753" s="4"/>
    </row>
    <row r="754" ht="15.75" customHeight="1">
      <c r="CM754" s="4"/>
      <c r="CN754" s="4"/>
    </row>
    <row r="755" ht="15.75" customHeight="1">
      <c r="CM755" s="4"/>
      <c r="CN755" s="4"/>
    </row>
    <row r="756" ht="15.75" customHeight="1">
      <c r="CM756" s="4"/>
      <c r="CN756" s="4"/>
    </row>
    <row r="757" ht="15.75" customHeight="1">
      <c r="CM757" s="4"/>
      <c r="CN757" s="4"/>
    </row>
    <row r="758" ht="15.75" customHeight="1">
      <c r="CM758" s="4"/>
      <c r="CN758" s="4"/>
    </row>
    <row r="759" ht="15.75" customHeight="1">
      <c r="CM759" s="4"/>
      <c r="CN759" s="4"/>
    </row>
    <row r="760" ht="15.75" customHeight="1">
      <c r="CM760" s="4"/>
      <c r="CN760" s="4"/>
    </row>
    <row r="761" ht="15.75" customHeight="1">
      <c r="CM761" s="4"/>
      <c r="CN761" s="4"/>
    </row>
    <row r="762" ht="15.75" customHeight="1">
      <c r="CM762" s="4"/>
      <c r="CN762" s="4"/>
    </row>
    <row r="763" ht="15.75" customHeight="1">
      <c r="CM763" s="4"/>
      <c r="CN763" s="4"/>
    </row>
    <row r="764" ht="15.75" customHeight="1">
      <c r="CM764" s="4"/>
      <c r="CN764" s="4"/>
    </row>
    <row r="765" ht="15.75" customHeight="1">
      <c r="CM765" s="4"/>
      <c r="CN765" s="4"/>
    </row>
    <row r="766" ht="15.75" customHeight="1">
      <c r="CM766" s="4"/>
      <c r="CN766" s="4"/>
    </row>
    <row r="767" ht="15.75" customHeight="1">
      <c r="CM767" s="4"/>
      <c r="CN767" s="4"/>
    </row>
    <row r="768" ht="15.75" customHeight="1">
      <c r="CM768" s="4"/>
      <c r="CN768" s="4"/>
    </row>
    <row r="769" ht="15.75" customHeight="1">
      <c r="CM769" s="4"/>
      <c r="CN769" s="4"/>
    </row>
    <row r="770" ht="15.75" customHeight="1">
      <c r="CM770" s="4"/>
      <c r="CN770" s="4"/>
    </row>
    <row r="771" ht="15.75" customHeight="1">
      <c r="CM771" s="4"/>
      <c r="CN771" s="4"/>
    </row>
    <row r="772" ht="15.75" customHeight="1">
      <c r="CM772" s="4"/>
      <c r="CN772" s="4"/>
    </row>
    <row r="773" ht="15.75" customHeight="1">
      <c r="CM773" s="4"/>
      <c r="CN773" s="4"/>
    </row>
    <row r="774" ht="15.75" customHeight="1">
      <c r="CM774" s="4"/>
      <c r="CN774" s="4"/>
    </row>
    <row r="775" ht="15.75" customHeight="1">
      <c r="CM775" s="4"/>
      <c r="CN775" s="4"/>
    </row>
    <row r="776" ht="15.75" customHeight="1">
      <c r="CM776" s="4"/>
      <c r="CN776" s="4"/>
    </row>
    <row r="777" ht="15.75" customHeight="1">
      <c r="CM777" s="4"/>
      <c r="CN777" s="4"/>
    </row>
    <row r="778" ht="15.75" customHeight="1">
      <c r="CM778" s="4"/>
      <c r="CN778" s="4"/>
    </row>
    <row r="779" ht="15.75" customHeight="1">
      <c r="CM779" s="4"/>
      <c r="CN779" s="4"/>
    </row>
    <row r="780" ht="15.75" customHeight="1">
      <c r="CM780" s="4"/>
      <c r="CN780" s="4"/>
    </row>
    <row r="781" ht="15.75" customHeight="1">
      <c r="CM781" s="4"/>
      <c r="CN781" s="4"/>
    </row>
    <row r="782" ht="15.75" customHeight="1">
      <c r="CM782" s="4"/>
      <c r="CN782" s="4"/>
    </row>
    <row r="783" ht="15.75" customHeight="1">
      <c r="CM783" s="4"/>
      <c r="CN783" s="4"/>
    </row>
    <row r="784" ht="15.75" customHeight="1">
      <c r="CM784" s="4"/>
      <c r="CN784" s="4"/>
    </row>
    <row r="785" ht="15.75" customHeight="1">
      <c r="CM785" s="4"/>
      <c r="CN785" s="4"/>
    </row>
    <row r="786" ht="15.75" customHeight="1">
      <c r="CM786" s="4"/>
      <c r="CN786" s="4"/>
    </row>
    <row r="787" ht="15.75" customHeight="1">
      <c r="CM787" s="4"/>
      <c r="CN787" s="4"/>
    </row>
    <row r="788" ht="15.75" customHeight="1">
      <c r="CM788" s="4"/>
      <c r="CN788" s="4"/>
    </row>
    <row r="789" ht="15.75" customHeight="1">
      <c r="CM789" s="4"/>
      <c r="CN789" s="4"/>
    </row>
    <row r="790" ht="15.75" customHeight="1">
      <c r="CM790" s="4"/>
      <c r="CN790" s="4"/>
    </row>
    <row r="791" ht="15.75" customHeight="1">
      <c r="CM791" s="4"/>
      <c r="CN791" s="4"/>
    </row>
    <row r="792" ht="15.75" customHeight="1">
      <c r="CM792" s="4"/>
      <c r="CN792" s="4"/>
    </row>
    <row r="793" ht="15.75" customHeight="1">
      <c r="CM793" s="4"/>
      <c r="CN793" s="4"/>
    </row>
    <row r="794" ht="15.75" customHeight="1">
      <c r="CM794" s="4"/>
      <c r="CN794" s="4"/>
    </row>
    <row r="795" ht="15.75" customHeight="1">
      <c r="CM795" s="4"/>
      <c r="CN795" s="4"/>
    </row>
    <row r="796" ht="15.75" customHeight="1">
      <c r="CM796" s="4"/>
      <c r="CN796" s="4"/>
    </row>
    <row r="797" ht="15.75" customHeight="1">
      <c r="CM797" s="4"/>
      <c r="CN797" s="4"/>
    </row>
    <row r="798" ht="15.75" customHeight="1">
      <c r="CM798" s="4"/>
      <c r="CN798" s="4"/>
    </row>
    <row r="799" ht="15.75" customHeight="1">
      <c r="CM799" s="4"/>
      <c r="CN799" s="4"/>
    </row>
    <row r="800" ht="15.75" customHeight="1">
      <c r="CM800" s="4"/>
      <c r="CN800" s="4"/>
    </row>
    <row r="801" ht="15.75" customHeight="1">
      <c r="CM801" s="4"/>
      <c r="CN801" s="4"/>
    </row>
    <row r="802" ht="15.75" customHeight="1">
      <c r="CM802" s="4"/>
      <c r="CN802" s="4"/>
    </row>
    <row r="803" ht="15.75" customHeight="1">
      <c r="CM803" s="4"/>
      <c r="CN803" s="4"/>
    </row>
    <row r="804" ht="15.75" customHeight="1">
      <c r="CM804" s="4"/>
      <c r="CN804" s="4"/>
    </row>
    <row r="805" ht="15.75" customHeight="1">
      <c r="CM805" s="4"/>
      <c r="CN805" s="4"/>
    </row>
    <row r="806" ht="15.75" customHeight="1">
      <c r="CM806" s="4"/>
      <c r="CN806" s="4"/>
    </row>
    <row r="807" ht="15.75" customHeight="1">
      <c r="CM807" s="4"/>
      <c r="CN807" s="4"/>
    </row>
    <row r="808" ht="15.75" customHeight="1">
      <c r="CM808" s="4"/>
      <c r="CN808" s="4"/>
    </row>
    <row r="809" ht="15.75" customHeight="1">
      <c r="CM809" s="4"/>
      <c r="CN809" s="4"/>
    </row>
    <row r="810" ht="15.75" customHeight="1">
      <c r="CM810" s="4"/>
      <c r="CN810" s="4"/>
    </row>
    <row r="811" ht="15.75" customHeight="1">
      <c r="CM811" s="4"/>
      <c r="CN811" s="4"/>
    </row>
    <row r="812" ht="15.75" customHeight="1">
      <c r="CM812" s="4"/>
      <c r="CN812" s="4"/>
    </row>
    <row r="813" ht="15.75" customHeight="1">
      <c r="CM813" s="4"/>
      <c r="CN813" s="4"/>
    </row>
    <row r="814" ht="15.75" customHeight="1">
      <c r="CM814" s="4"/>
      <c r="CN814" s="4"/>
    </row>
    <row r="815" ht="15.75" customHeight="1">
      <c r="CM815" s="4"/>
      <c r="CN815" s="4"/>
    </row>
    <row r="816" ht="15.75" customHeight="1">
      <c r="CM816" s="4"/>
      <c r="CN816" s="4"/>
    </row>
    <row r="817" ht="15.75" customHeight="1">
      <c r="CM817" s="4"/>
      <c r="CN817" s="4"/>
    </row>
    <row r="818" ht="15.75" customHeight="1">
      <c r="CM818" s="4"/>
      <c r="CN818" s="4"/>
    </row>
    <row r="819" ht="15.75" customHeight="1">
      <c r="CM819" s="4"/>
      <c r="CN819" s="4"/>
    </row>
    <row r="820" ht="15.75" customHeight="1">
      <c r="CM820" s="4"/>
      <c r="CN820" s="4"/>
    </row>
    <row r="821" ht="15.75" customHeight="1">
      <c r="CM821" s="4"/>
      <c r="CN821" s="4"/>
    </row>
    <row r="822" ht="15.75" customHeight="1">
      <c r="CM822" s="4"/>
      <c r="CN822" s="4"/>
    </row>
    <row r="823" ht="15.75" customHeight="1">
      <c r="CM823" s="4"/>
      <c r="CN823" s="4"/>
    </row>
    <row r="824" ht="15.75" customHeight="1">
      <c r="CM824" s="4"/>
      <c r="CN824" s="4"/>
    </row>
    <row r="825" ht="15.75" customHeight="1">
      <c r="CM825" s="4"/>
      <c r="CN825" s="4"/>
    </row>
    <row r="826" ht="15.75" customHeight="1">
      <c r="CM826" s="4"/>
      <c r="CN826" s="4"/>
    </row>
    <row r="827" ht="15.75" customHeight="1">
      <c r="CM827" s="4"/>
      <c r="CN827" s="4"/>
    </row>
    <row r="828" ht="15.75" customHeight="1">
      <c r="CM828" s="4"/>
      <c r="CN828" s="4"/>
    </row>
    <row r="829" ht="15.75" customHeight="1">
      <c r="CM829" s="4"/>
      <c r="CN829" s="4"/>
    </row>
    <row r="830" ht="15.75" customHeight="1">
      <c r="CM830" s="4"/>
      <c r="CN830" s="4"/>
    </row>
    <row r="831" ht="15.75" customHeight="1">
      <c r="CM831" s="4"/>
      <c r="CN831" s="4"/>
    </row>
    <row r="832" ht="15.75" customHeight="1">
      <c r="CM832" s="4"/>
      <c r="CN832" s="4"/>
    </row>
    <row r="833" ht="15.75" customHeight="1">
      <c r="CM833" s="4"/>
      <c r="CN833" s="4"/>
    </row>
    <row r="834" ht="15.75" customHeight="1">
      <c r="CM834" s="4"/>
      <c r="CN834" s="4"/>
    </row>
    <row r="835" ht="15.75" customHeight="1">
      <c r="CM835" s="4"/>
      <c r="CN835" s="4"/>
    </row>
    <row r="836" ht="15.75" customHeight="1">
      <c r="CM836" s="4"/>
      <c r="CN836" s="4"/>
    </row>
    <row r="837" ht="15.75" customHeight="1">
      <c r="CM837" s="4"/>
      <c r="CN837" s="4"/>
    </row>
    <row r="838" ht="15.75" customHeight="1">
      <c r="CM838" s="4"/>
      <c r="CN838" s="4"/>
    </row>
    <row r="839" ht="15.75" customHeight="1">
      <c r="CM839" s="4"/>
      <c r="CN839" s="4"/>
    </row>
    <row r="840" ht="15.75" customHeight="1">
      <c r="CM840" s="4"/>
      <c r="CN840" s="4"/>
    </row>
    <row r="841" ht="15.75" customHeight="1">
      <c r="CM841" s="4"/>
      <c r="CN841" s="4"/>
    </row>
    <row r="842" ht="15.75" customHeight="1">
      <c r="CM842" s="4"/>
      <c r="CN842" s="4"/>
    </row>
    <row r="843" ht="15.75" customHeight="1">
      <c r="CM843" s="4"/>
      <c r="CN843" s="4"/>
    </row>
    <row r="844" ht="15.75" customHeight="1">
      <c r="CM844" s="4"/>
      <c r="CN844" s="4"/>
    </row>
    <row r="845" ht="15.75" customHeight="1">
      <c r="CM845" s="4"/>
      <c r="CN845" s="4"/>
    </row>
    <row r="846" ht="15.75" customHeight="1">
      <c r="CM846" s="4"/>
      <c r="CN846" s="4"/>
    </row>
    <row r="847" ht="15.75" customHeight="1">
      <c r="CM847" s="4"/>
      <c r="CN847" s="4"/>
    </row>
    <row r="848" ht="15.75" customHeight="1">
      <c r="CM848" s="4"/>
      <c r="CN848" s="4"/>
    </row>
    <row r="849" ht="15.75" customHeight="1">
      <c r="CM849" s="4"/>
      <c r="CN849" s="4"/>
    </row>
    <row r="850" ht="15.75" customHeight="1">
      <c r="CM850" s="4"/>
      <c r="CN850" s="4"/>
    </row>
    <row r="851" ht="15.75" customHeight="1">
      <c r="CM851" s="4"/>
      <c r="CN851" s="4"/>
    </row>
    <row r="852" ht="15.75" customHeight="1">
      <c r="CM852" s="4"/>
      <c r="CN852" s="4"/>
    </row>
    <row r="853" ht="15.75" customHeight="1">
      <c r="CM853" s="4"/>
      <c r="CN853" s="4"/>
    </row>
    <row r="854" ht="15.75" customHeight="1">
      <c r="CM854" s="4"/>
      <c r="CN854" s="4"/>
    </row>
    <row r="855" ht="15.75" customHeight="1">
      <c r="CM855" s="4"/>
      <c r="CN855" s="4"/>
    </row>
    <row r="856" ht="15.75" customHeight="1">
      <c r="CM856" s="4"/>
      <c r="CN856" s="4"/>
    </row>
    <row r="857" ht="15.75" customHeight="1">
      <c r="CM857" s="4"/>
      <c r="CN857" s="4"/>
    </row>
    <row r="858" ht="15.75" customHeight="1">
      <c r="CM858" s="4"/>
      <c r="CN858" s="4"/>
    </row>
    <row r="859" ht="15.75" customHeight="1">
      <c r="CM859" s="4"/>
      <c r="CN859" s="4"/>
    </row>
    <row r="860" ht="15.75" customHeight="1">
      <c r="CM860" s="4"/>
      <c r="CN860" s="4"/>
    </row>
    <row r="861" ht="15.75" customHeight="1">
      <c r="CM861" s="4"/>
      <c r="CN861" s="4"/>
    </row>
    <row r="862" ht="15.75" customHeight="1">
      <c r="CM862" s="4"/>
      <c r="CN862" s="4"/>
    </row>
    <row r="863" ht="15.75" customHeight="1">
      <c r="CM863" s="4"/>
      <c r="CN863" s="4"/>
    </row>
    <row r="864" ht="15.75" customHeight="1">
      <c r="CM864" s="4"/>
      <c r="CN864" s="4"/>
    </row>
    <row r="865" ht="15.75" customHeight="1">
      <c r="CM865" s="4"/>
      <c r="CN865" s="4"/>
    </row>
    <row r="866" ht="15.75" customHeight="1">
      <c r="CM866" s="4"/>
      <c r="CN866" s="4"/>
    </row>
    <row r="867" ht="15.75" customHeight="1">
      <c r="CM867" s="4"/>
      <c r="CN867" s="4"/>
    </row>
    <row r="868" ht="15.75" customHeight="1">
      <c r="CM868" s="4"/>
      <c r="CN868" s="4"/>
    </row>
    <row r="869" ht="15.75" customHeight="1">
      <c r="CM869" s="4"/>
      <c r="CN869" s="4"/>
    </row>
    <row r="870" ht="15.75" customHeight="1">
      <c r="CM870" s="4"/>
      <c r="CN870" s="4"/>
    </row>
    <row r="871" ht="15.75" customHeight="1">
      <c r="CM871" s="4"/>
      <c r="CN871" s="4"/>
    </row>
    <row r="872" ht="15.75" customHeight="1">
      <c r="CM872" s="4"/>
      <c r="CN872" s="4"/>
    </row>
    <row r="873" ht="15.75" customHeight="1">
      <c r="CM873" s="4"/>
      <c r="CN873" s="4"/>
    </row>
    <row r="874" ht="15.75" customHeight="1">
      <c r="CM874" s="4"/>
      <c r="CN874" s="4"/>
    </row>
    <row r="875" ht="15.75" customHeight="1">
      <c r="CM875" s="4"/>
      <c r="CN875" s="4"/>
    </row>
    <row r="876" ht="15.75" customHeight="1">
      <c r="CM876" s="4"/>
      <c r="CN876" s="4"/>
    </row>
    <row r="877" ht="15.75" customHeight="1">
      <c r="CM877" s="4"/>
      <c r="CN877" s="4"/>
    </row>
    <row r="878" ht="15.75" customHeight="1">
      <c r="CM878" s="4"/>
      <c r="CN878" s="4"/>
    </row>
    <row r="879" ht="15.75" customHeight="1">
      <c r="CM879" s="4"/>
      <c r="CN879" s="4"/>
    </row>
    <row r="880" ht="15.75" customHeight="1">
      <c r="CM880" s="4"/>
      <c r="CN880" s="4"/>
    </row>
    <row r="881" ht="15.75" customHeight="1">
      <c r="CM881" s="4"/>
      <c r="CN881" s="4"/>
    </row>
    <row r="882" ht="15.75" customHeight="1">
      <c r="CM882" s="4"/>
      <c r="CN882" s="4"/>
    </row>
    <row r="883" ht="15.75" customHeight="1">
      <c r="CM883" s="4"/>
      <c r="CN883" s="4"/>
    </row>
    <row r="884" ht="15.75" customHeight="1">
      <c r="CM884" s="4"/>
      <c r="CN884" s="4"/>
    </row>
    <row r="885" ht="15.75" customHeight="1">
      <c r="CM885" s="4"/>
      <c r="CN885" s="4"/>
    </row>
    <row r="886" ht="15.75" customHeight="1">
      <c r="CM886" s="4"/>
      <c r="CN886" s="4"/>
    </row>
    <row r="887" ht="15.75" customHeight="1">
      <c r="CM887" s="4"/>
      <c r="CN887" s="4"/>
    </row>
    <row r="888" ht="15.75" customHeight="1">
      <c r="CM888" s="4"/>
      <c r="CN888" s="4"/>
    </row>
    <row r="889" ht="15.75" customHeight="1">
      <c r="CM889" s="4"/>
      <c r="CN889" s="4"/>
    </row>
    <row r="890" ht="15.75" customHeight="1">
      <c r="CM890" s="4"/>
      <c r="CN890" s="4"/>
    </row>
    <row r="891" ht="15.75" customHeight="1">
      <c r="CM891" s="4"/>
      <c r="CN891" s="4"/>
    </row>
    <row r="892" ht="15.75" customHeight="1">
      <c r="CM892" s="4"/>
      <c r="CN892" s="4"/>
    </row>
    <row r="893" ht="15.75" customHeight="1">
      <c r="CM893" s="4"/>
      <c r="CN893" s="4"/>
    </row>
    <row r="894" ht="15.75" customHeight="1">
      <c r="CM894" s="4"/>
      <c r="CN894" s="4"/>
    </row>
    <row r="895" ht="15.75" customHeight="1">
      <c r="CM895" s="4"/>
      <c r="CN895" s="4"/>
    </row>
    <row r="896" ht="15.75" customHeight="1">
      <c r="CM896" s="4"/>
      <c r="CN896" s="4"/>
    </row>
    <row r="897" ht="15.75" customHeight="1">
      <c r="CM897" s="4"/>
      <c r="CN897" s="4"/>
    </row>
    <row r="898" ht="15.75" customHeight="1">
      <c r="CM898" s="4"/>
      <c r="CN898" s="4"/>
    </row>
    <row r="899" ht="15.75" customHeight="1">
      <c r="CM899" s="4"/>
      <c r="CN899" s="4"/>
    </row>
    <row r="900" ht="15.75" customHeight="1">
      <c r="CM900" s="4"/>
      <c r="CN900" s="4"/>
    </row>
    <row r="901" ht="15.75" customHeight="1">
      <c r="CM901" s="4"/>
      <c r="CN901" s="4"/>
    </row>
    <row r="902" ht="15.75" customHeight="1">
      <c r="CM902" s="4"/>
      <c r="CN902" s="4"/>
    </row>
    <row r="903" ht="15.75" customHeight="1">
      <c r="CM903" s="4"/>
      <c r="CN903" s="4"/>
    </row>
    <row r="904" ht="15.75" customHeight="1">
      <c r="CM904" s="4"/>
      <c r="CN904" s="4"/>
    </row>
    <row r="905" ht="15.75" customHeight="1">
      <c r="CM905" s="4"/>
      <c r="CN905" s="4"/>
    </row>
    <row r="906" ht="15.75" customHeight="1">
      <c r="CM906" s="4"/>
      <c r="CN906" s="4"/>
    </row>
    <row r="907" ht="15.75" customHeight="1">
      <c r="CM907" s="4"/>
      <c r="CN907" s="4"/>
    </row>
    <row r="908" ht="15.75" customHeight="1">
      <c r="CM908" s="4"/>
      <c r="CN908" s="4"/>
    </row>
    <row r="909" ht="15.75" customHeight="1">
      <c r="CM909" s="4"/>
      <c r="CN909" s="4"/>
    </row>
    <row r="910" ht="15.75" customHeight="1">
      <c r="CM910" s="4"/>
      <c r="CN910" s="4"/>
    </row>
    <row r="911" ht="15.75" customHeight="1">
      <c r="CM911" s="4"/>
      <c r="CN911" s="4"/>
    </row>
    <row r="912" ht="15.75" customHeight="1">
      <c r="CM912" s="4"/>
      <c r="CN912" s="4"/>
    </row>
    <row r="913" ht="15.75" customHeight="1">
      <c r="CM913" s="4"/>
      <c r="CN913" s="4"/>
    </row>
    <row r="914" ht="15.75" customHeight="1">
      <c r="CM914" s="4"/>
      <c r="CN914" s="4"/>
    </row>
    <row r="915" ht="15.75" customHeight="1">
      <c r="CM915" s="4"/>
      <c r="CN915" s="4"/>
    </row>
    <row r="916" ht="15.75" customHeight="1">
      <c r="CM916" s="4"/>
      <c r="CN916" s="4"/>
    </row>
    <row r="917" ht="15.75" customHeight="1">
      <c r="CM917" s="4"/>
      <c r="CN917" s="4"/>
    </row>
    <row r="918" ht="15.75" customHeight="1">
      <c r="CM918" s="4"/>
      <c r="CN918" s="4"/>
    </row>
    <row r="919" ht="15.75" customHeight="1">
      <c r="CM919" s="4"/>
      <c r="CN919" s="4"/>
    </row>
    <row r="920" ht="15.75" customHeight="1">
      <c r="CM920" s="4"/>
      <c r="CN920" s="4"/>
    </row>
    <row r="921" ht="15.75" customHeight="1">
      <c r="CM921" s="4"/>
      <c r="CN921" s="4"/>
    </row>
    <row r="922" ht="15.75" customHeight="1">
      <c r="CM922" s="4"/>
      <c r="CN922" s="4"/>
    </row>
    <row r="923" ht="15.75" customHeight="1">
      <c r="CM923" s="4"/>
      <c r="CN923" s="4"/>
    </row>
    <row r="924" ht="15.75" customHeight="1">
      <c r="CM924" s="4"/>
      <c r="CN924" s="4"/>
    </row>
    <row r="925" ht="15.75" customHeight="1">
      <c r="CM925" s="4"/>
      <c r="CN925" s="4"/>
    </row>
    <row r="926" ht="15.75" customHeight="1">
      <c r="CM926" s="4"/>
      <c r="CN926" s="4"/>
    </row>
    <row r="927" ht="15.75" customHeight="1">
      <c r="CM927" s="4"/>
      <c r="CN927" s="4"/>
    </row>
    <row r="928" ht="15.75" customHeight="1">
      <c r="CM928" s="4"/>
      <c r="CN928" s="4"/>
    </row>
    <row r="929" ht="15.75" customHeight="1">
      <c r="CM929" s="4"/>
      <c r="CN929" s="4"/>
    </row>
    <row r="930" ht="15.75" customHeight="1">
      <c r="CM930" s="4"/>
      <c r="CN930" s="4"/>
    </row>
    <row r="931" ht="15.75" customHeight="1">
      <c r="CM931" s="4"/>
      <c r="CN931" s="4"/>
    </row>
    <row r="932" ht="15.75" customHeight="1">
      <c r="CM932" s="4"/>
      <c r="CN932" s="4"/>
    </row>
    <row r="933" ht="15.75" customHeight="1">
      <c r="CM933" s="4"/>
      <c r="CN933" s="4"/>
    </row>
    <row r="934" ht="15.75" customHeight="1">
      <c r="CM934" s="4"/>
      <c r="CN934" s="4"/>
    </row>
    <row r="935" ht="15.75" customHeight="1">
      <c r="CM935" s="4"/>
      <c r="CN935" s="4"/>
    </row>
    <row r="936" ht="15.75" customHeight="1">
      <c r="CM936" s="4"/>
      <c r="CN936" s="4"/>
    </row>
    <row r="937" ht="15.75" customHeight="1">
      <c r="CM937" s="4"/>
      <c r="CN937" s="4"/>
    </row>
    <row r="938" ht="15.75" customHeight="1">
      <c r="CM938" s="4"/>
      <c r="CN938" s="4"/>
    </row>
    <row r="939" ht="15.75" customHeight="1">
      <c r="CM939" s="4"/>
      <c r="CN939" s="4"/>
    </row>
    <row r="940" ht="15.75" customHeight="1">
      <c r="CM940" s="4"/>
      <c r="CN940" s="4"/>
    </row>
    <row r="941" ht="15.75" customHeight="1">
      <c r="CM941" s="4"/>
      <c r="CN941" s="4"/>
    </row>
    <row r="942" ht="15.75" customHeight="1">
      <c r="CM942" s="4"/>
      <c r="CN942" s="4"/>
    </row>
    <row r="943" ht="15.75" customHeight="1">
      <c r="CM943" s="4"/>
      <c r="CN943" s="4"/>
    </row>
    <row r="944" ht="15.75" customHeight="1">
      <c r="CM944" s="4"/>
      <c r="CN944" s="4"/>
    </row>
    <row r="945" ht="15.75" customHeight="1">
      <c r="CM945" s="4"/>
      <c r="CN945" s="4"/>
    </row>
    <row r="946" ht="15.75" customHeight="1">
      <c r="CM946" s="4"/>
      <c r="CN946" s="4"/>
    </row>
    <row r="947" ht="15.75" customHeight="1">
      <c r="CM947" s="4"/>
      <c r="CN947" s="4"/>
    </row>
    <row r="948" ht="15.75" customHeight="1">
      <c r="CM948" s="4"/>
      <c r="CN948" s="4"/>
    </row>
    <row r="949" ht="15.75" customHeight="1">
      <c r="CM949" s="4"/>
      <c r="CN949" s="4"/>
    </row>
    <row r="950" ht="15.75" customHeight="1">
      <c r="CM950" s="4"/>
      <c r="CN950" s="4"/>
    </row>
    <row r="951" ht="15.75" customHeight="1">
      <c r="CM951" s="4"/>
      <c r="CN951" s="4"/>
    </row>
    <row r="952" ht="15.75" customHeight="1">
      <c r="CM952" s="4"/>
      <c r="CN952" s="4"/>
    </row>
    <row r="953" ht="15.75" customHeight="1">
      <c r="CM953" s="4"/>
      <c r="CN953" s="4"/>
    </row>
    <row r="954" ht="15.75" customHeight="1">
      <c r="CM954" s="4"/>
      <c r="CN954" s="4"/>
    </row>
    <row r="955" ht="15.75" customHeight="1">
      <c r="CM955" s="4"/>
      <c r="CN955" s="4"/>
    </row>
    <row r="956" ht="15.75" customHeight="1">
      <c r="CM956" s="4"/>
      <c r="CN956" s="4"/>
    </row>
    <row r="957" ht="15.75" customHeight="1">
      <c r="CM957" s="4"/>
      <c r="CN957" s="4"/>
    </row>
    <row r="958" ht="15.75" customHeight="1">
      <c r="CM958" s="4"/>
      <c r="CN958" s="4"/>
    </row>
    <row r="959" ht="15.75" customHeight="1">
      <c r="CM959" s="4"/>
      <c r="CN959" s="4"/>
    </row>
    <row r="960" ht="15.75" customHeight="1">
      <c r="CM960" s="4"/>
      <c r="CN960" s="4"/>
    </row>
    <row r="961" ht="15.75" customHeight="1">
      <c r="CM961" s="4"/>
      <c r="CN961" s="4"/>
    </row>
    <row r="962" ht="15.75" customHeight="1">
      <c r="CM962" s="4"/>
      <c r="CN962" s="4"/>
    </row>
    <row r="963" ht="15.75" customHeight="1">
      <c r="CM963" s="4"/>
      <c r="CN963" s="4"/>
    </row>
    <row r="964" ht="15.75" customHeight="1">
      <c r="CM964" s="4"/>
      <c r="CN964" s="4"/>
    </row>
    <row r="965" ht="15.75" customHeight="1">
      <c r="CM965" s="4"/>
      <c r="CN965" s="4"/>
    </row>
    <row r="966" ht="15.75" customHeight="1">
      <c r="CM966" s="4"/>
      <c r="CN966" s="4"/>
    </row>
    <row r="967" ht="15.75" customHeight="1">
      <c r="CM967" s="4"/>
      <c r="CN967" s="4"/>
    </row>
    <row r="968" ht="15.75" customHeight="1">
      <c r="CM968" s="4"/>
      <c r="CN968" s="4"/>
    </row>
    <row r="969" ht="15.75" customHeight="1">
      <c r="CM969" s="4"/>
      <c r="CN969" s="4"/>
    </row>
    <row r="970" ht="15.75" customHeight="1">
      <c r="CM970" s="4"/>
      <c r="CN970" s="4"/>
    </row>
    <row r="971" ht="15.75" customHeight="1">
      <c r="CM971" s="4"/>
      <c r="CN971" s="4"/>
    </row>
    <row r="972" ht="15.75" customHeight="1">
      <c r="CM972" s="4"/>
      <c r="CN972" s="4"/>
    </row>
    <row r="973" ht="15.75" customHeight="1">
      <c r="CM973" s="4"/>
      <c r="CN973" s="4"/>
    </row>
    <row r="974" ht="15.75" customHeight="1">
      <c r="CM974" s="4"/>
      <c r="CN974" s="4"/>
    </row>
    <row r="975" ht="15.75" customHeight="1">
      <c r="CM975" s="4"/>
      <c r="CN975" s="4"/>
    </row>
    <row r="976" ht="15.75" customHeight="1">
      <c r="CM976" s="4"/>
      <c r="CN976" s="4"/>
    </row>
    <row r="977" ht="15.75" customHeight="1">
      <c r="CM977" s="4"/>
      <c r="CN977" s="4"/>
    </row>
    <row r="978" ht="15.75" customHeight="1">
      <c r="CM978" s="4"/>
      <c r="CN978" s="4"/>
    </row>
    <row r="979" ht="15.75" customHeight="1">
      <c r="CM979" s="4"/>
      <c r="CN979" s="4"/>
    </row>
    <row r="980" ht="15.75" customHeight="1">
      <c r="CM980" s="4"/>
      <c r="CN980" s="4"/>
    </row>
    <row r="981" ht="15.75" customHeight="1">
      <c r="CM981" s="4"/>
      <c r="CN981" s="4"/>
    </row>
    <row r="982" ht="15.75" customHeight="1">
      <c r="CM982" s="4"/>
      <c r="CN982" s="4"/>
    </row>
    <row r="983" ht="15.75" customHeight="1">
      <c r="CM983" s="4"/>
      <c r="CN983" s="4"/>
    </row>
    <row r="984" ht="15.75" customHeight="1">
      <c r="CM984" s="4"/>
      <c r="CN984" s="4"/>
    </row>
    <row r="985" ht="15.75" customHeight="1">
      <c r="CM985" s="4"/>
      <c r="CN985" s="4"/>
    </row>
    <row r="986" ht="15.75" customHeight="1">
      <c r="CM986" s="4"/>
      <c r="CN986" s="4"/>
    </row>
    <row r="987" ht="15.75" customHeight="1">
      <c r="CM987" s="4"/>
      <c r="CN987" s="4"/>
    </row>
    <row r="988" ht="15.75" customHeight="1">
      <c r="CM988" s="4"/>
      <c r="CN988" s="4"/>
    </row>
    <row r="989" ht="15.75" customHeight="1">
      <c r="CM989" s="4"/>
      <c r="CN989" s="4"/>
    </row>
    <row r="990" ht="15.75" customHeight="1">
      <c r="CM990" s="4"/>
      <c r="CN990" s="4"/>
    </row>
    <row r="991" ht="15.75" customHeight="1">
      <c r="CM991" s="4"/>
      <c r="CN991" s="4"/>
    </row>
    <row r="992" ht="15.75" customHeight="1">
      <c r="CM992" s="4"/>
      <c r="CN992" s="4"/>
    </row>
    <row r="993" ht="15.75" customHeight="1">
      <c r="CM993" s="4"/>
      <c r="CN993" s="4"/>
    </row>
    <row r="994" ht="15.75" customHeight="1">
      <c r="CM994" s="4"/>
      <c r="CN994" s="4"/>
    </row>
    <row r="995" ht="15.75" customHeight="1">
      <c r="CM995" s="4"/>
      <c r="CN995" s="4"/>
    </row>
    <row r="996" ht="15.75" customHeight="1">
      <c r="CM996" s="4"/>
      <c r="CN996" s="4"/>
    </row>
    <row r="997" ht="15.75" customHeight="1">
      <c r="CM997" s="4"/>
      <c r="CN997" s="4"/>
    </row>
    <row r="998" ht="15.75" customHeight="1">
      <c r="CM998" s="4"/>
      <c r="CN998" s="4"/>
    </row>
    <row r="999" ht="15.75" customHeight="1">
      <c r="CM999" s="4"/>
      <c r="CN999" s="4"/>
    </row>
    <row r="1000" ht="15.75" customHeight="1">
      <c r="CM1000" s="4"/>
      <c r="CN1000" s="4"/>
    </row>
  </sheetData>
  <mergeCells count="17">
    <mergeCell ref="A1:E1"/>
    <mergeCell ref="A2:E2"/>
    <mergeCell ref="C3:F3"/>
    <mergeCell ref="G3:L3"/>
    <mergeCell ref="M3:R3"/>
    <mergeCell ref="S3:X3"/>
    <mergeCell ref="Y3:AD3"/>
    <mergeCell ref="BU3:BZ3"/>
    <mergeCell ref="CA3:CF3"/>
    <mergeCell ref="CG3:CL3"/>
    <mergeCell ref="AE3:AJ3"/>
    <mergeCell ref="AK3:AP3"/>
    <mergeCell ref="AQ3:AV3"/>
    <mergeCell ref="AW3:BB3"/>
    <mergeCell ref="BC3:BH3"/>
    <mergeCell ref="BI3:BN3"/>
    <mergeCell ref="BO3:BT3"/>
  </mergeCells>
  <hyperlinks>
    <hyperlink r:id="rId1" ref="A3"/>
  </hyperlinks>
  <drawing r:id="rId2"/>
</worksheet>
</file>